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7845" windowHeight="8055" tabRatio="878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definedNames>
    <definedName name="_xlnm.Print_Area" localSheetId="1">'1.Highlights'!$A$1:$U$36</definedName>
    <definedName name="_xlnm.Print_Area" localSheetId="10">'10.NPL,Coverage ratios'!$A$1:$U$21</definedName>
    <definedName name="_xlnm.Print_Area" localSheetId="11">'11.NPA'!$A$1:$U$59</definedName>
    <definedName name="_xlnm.Print_Area" localSheetId="12">'12.CumulativeAllowances'!$A$1:$U$53</definedName>
    <definedName name="_xlnm.Print_Area" localSheetId="13">'13.Capital'!$A$1:$U$21</definedName>
    <definedName name="_xlnm.Print_Area" localSheetId="14">'14.Mix'!$A$1:$T$41</definedName>
    <definedName name="_xlnm.Print_Area" localSheetId="15">'15.Consumer'!$A$1:$U$18</definedName>
    <definedName name="_xlnm.Print_Area" localSheetId="16">'16.Institutional'!$A$1:$U$18</definedName>
    <definedName name="_xlnm.Print_Area" localSheetId="17">'17.Treasury'!$A$1:$U$19</definedName>
    <definedName name="_xlnm.Print_Area" localSheetId="18">'18.Others'!$A$1:$U$19</definedName>
    <definedName name="_xlnm.Print_Area" localSheetId="19">'19.S''pore'!$A$1:$U$17</definedName>
    <definedName name="_xlnm.Print_Area" localSheetId="2">'2.PerShare'!$A$1:$U$37</definedName>
    <definedName name="_xlnm.Print_Area" localSheetId="20">'20.HK'!$A$1:$U$17</definedName>
    <definedName name="_xlnm.Print_Area" localSheetId="21">'21.GreaterChina'!$A$1:$U$17</definedName>
    <definedName name="_xlnm.Print_Area" localSheetId="22">'22.SSEA'!$A$1:$U$17</definedName>
    <definedName name="_xlnm.Print_Area" localSheetId="23">'23.ROW'!$A$1:$U$17</definedName>
    <definedName name="_xlnm.Print_Area" localSheetId="24">'24.P&amp;L'!$A$1:$J$67</definedName>
    <definedName name="_xlnm.Print_Area" localSheetId="25">'25.BalSheet'!$A$1:$K$70</definedName>
    <definedName name="_xlnm.Print_Area" localSheetId="26">'26.CashFlow'!$A$1:$E$66</definedName>
    <definedName name="_xlnm.Print_Area" localSheetId="3">'3.NetInterest'!$A$1:$U$31</definedName>
    <definedName name="_xlnm.Print_Area" localSheetId="4">'4.NonInterest'!$A$1:$U$23</definedName>
    <definedName name="_xlnm.Print_Area" localSheetId="5">'5.Expenses'!$A$1:$U$17</definedName>
    <definedName name="_xlnm.Print_Area" localSheetId="6">'6.Allowances'!$A$1:$U$24</definedName>
    <definedName name="_xlnm.Print_Area" localSheetId="7">'7.Loans'!$A$1:$U$36</definedName>
    <definedName name="_xlnm.Print_Area" localSheetId="8">'8.AFS'!$A$1:$U$17</definedName>
    <definedName name="_xlnm.Print_Area" localSheetId="9">'9.Deposits'!$A$1:$U$25</definedName>
    <definedName name="_xlnm.Print_Area" localSheetId="0">'Index'!$A$1:$M$48</definedName>
  </definedNames>
  <calcPr fullCalcOnLoad="1"/>
</workbook>
</file>

<file path=xl/sharedStrings.xml><?xml version="1.0" encoding="utf-8"?>
<sst xmlns="http://schemas.openxmlformats.org/spreadsheetml/2006/main" count="1225" uniqueCount="410">
  <si>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</si>
  <si>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</si>
  <si>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</si>
  <si>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</si>
  <si>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</si>
  <si>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</si>
  <si>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</si>
  <si>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</si>
  <si>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</si>
  <si>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</si>
  <si>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</si>
  <si>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</si>
  <si>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</si>
  <si>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</si>
  <si>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</si>
  <si>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</si>
  <si>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</si>
  <si>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</si>
  <si>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</si>
  <si>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</si>
  <si>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</si>
  <si>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</si>
  <si>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</si>
  <si>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</si>
  <si>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</si>
  <si>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</si>
  <si>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</si>
  <si>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</si>
  <si>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</si>
  <si>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</si>
  <si>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</si>
  <si>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</si>
  <si>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</si>
  <si>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</si>
  <si>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</si>
  <si>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</si>
  <si>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</si>
  <si>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Fund management</t>
  </si>
  <si>
    <t>Wealth management</t>
  </si>
  <si>
    <t>Others</t>
  </si>
  <si>
    <t>Net income on financial investments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</si>
  <si>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</si>
  <si>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</si>
  <si>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</si>
  <si>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</si>
  <si>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</si>
  <si>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</si>
  <si>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</si>
  <si>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</si>
  <si>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</si>
  <si>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</si>
  <si>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</si>
  <si>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</si>
  <si>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</si>
  <si>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</si>
  <si>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</si>
  <si>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</si>
  <si>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</si>
  <si>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</si>
  <si>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</si>
  <si>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</si>
  <si>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</si>
  <si>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</si>
  <si>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</si>
  <si>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</si>
  <si>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</si>
  <si>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</si>
  <si>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</si>
  <si>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</si>
  <si>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</si>
  <si>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</si>
  <si>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</si>
  <si>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</si>
  <si>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</si>
  <si>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</si>
  <si>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</si>
  <si>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</si>
  <si>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</si>
  <si>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</si>
  <si>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</si>
  <si>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</si>
  <si>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</si>
  <si>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</si>
  <si>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</si>
  <si>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</si>
  <si>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</si>
  <si>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</si>
  <si>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</si>
  <si>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</si>
  <si>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</si>
  <si>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</si>
  <si>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</si>
  <si>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</si>
  <si>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</si>
  <si>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</si>
  <si>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</si>
  <si>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</si>
  <si>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</si>
  <si>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</si>
  <si>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</si>
  <si>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</si>
  <si>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</si>
  <si>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</si>
  <si>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</si>
  <si>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</si>
  <si>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</si>
  <si>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</si>
  <si>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</si>
  <si>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</si>
  <si>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</si>
  <si>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</si>
  <si>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</si>
  <si>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</si>
  <si>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</si>
  <si>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</si>
  <si>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</si>
  <si>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</si>
  <si>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</si>
  <si>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</si>
  <si>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</si>
  <si>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</si>
  <si>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</si>
  <si>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</si>
  <si>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</si>
  <si>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</si>
  <si>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</si>
  <si>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</si>
  <si>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</si>
  <si>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</si>
  <si>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</si>
  <si>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</si>
  <si>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</si>
  <si>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</si>
  <si>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</si>
  <si>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</si>
  <si>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</si>
  <si>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</si>
  <si>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</si>
  <si>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</si>
  <si>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</si>
  <si>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</si>
  <si>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</si>
  <si>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</si>
  <si>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</si>
  <si>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</si>
  <si>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</si>
  <si>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</si>
  <si>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</si>
  <si>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</si>
  <si>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</si>
  <si>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</si>
  <si>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</si>
  <si>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</si>
  <si>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</si>
  <si>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</si>
  <si>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</si>
  <si>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</si>
  <si>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</si>
  <si>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</si>
  <si>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</si>
  <si>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</si>
  <si>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</si>
  <si>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</si>
  <si>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</si>
  <si>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</si>
  <si>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</si>
  <si>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</si>
  <si>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</si>
  <si>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</si>
  <si>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</si>
  <si>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</si>
  <si>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</si>
  <si>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0"/>
      </rPr>
      <t xml:space="preserve"> - Non-performing asset</t>
    </r>
  </si>
  <si>
    <r>
      <t>NPL</t>
    </r>
    <r>
      <rPr>
        <sz val="11"/>
        <rFont val="Arial"/>
        <family val="0"/>
      </rPr>
      <t xml:space="preserve"> - Non-performing loan</t>
    </r>
  </si>
  <si>
    <r>
      <t>SP</t>
    </r>
    <r>
      <rPr>
        <sz val="11"/>
        <rFont val="Arial"/>
        <family val="0"/>
      </rPr>
      <t xml:space="preserve"> - Specific allowance</t>
    </r>
  </si>
  <si>
    <r>
      <t>GP</t>
    </r>
    <r>
      <rPr>
        <sz val="11"/>
        <rFont val="Arial"/>
        <family val="0"/>
      </rPr>
      <t xml:space="preserve"> - General allowance</t>
    </r>
  </si>
  <si>
    <r>
      <t>CAR</t>
    </r>
    <r>
      <rPr>
        <sz val="11"/>
        <rFont val="Arial"/>
        <family val="0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</si>
  <si>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</si>
  <si>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</si>
  <si>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</si>
  <si>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</si>
  <si>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</si>
  <si>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0"/>
      </rPr>
      <t xml:space="preserve"> - Net interest margin</t>
    </r>
  </si>
  <si>
    <r>
      <t>ROA</t>
    </r>
    <r>
      <rPr>
        <sz val="11"/>
        <rFont val="Arial"/>
        <family val="0"/>
      </rPr>
      <t xml:space="preserve"> - Return on assets</t>
    </r>
  </si>
  <si>
    <r>
      <t>ROE</t>
    </r>
    <r>
      <rPr>
        <sz val="11"/>
        <rFont val="Arial"/>
        <family val="0"/>
      </rPr>
      <t xml:space="preserve"> - Return on shareholders' funds</t>
    </r>
  </si>
  <si>
    <r>
      <t>LDR</t>
    </r>
    <r>
      <rPr>
        <sz val="11"/>
        <rFont val="Arial"/>
        <family val="0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</si>
  <si>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</si>
  <si>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</si>
  <si>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</si>
  <si>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0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</si>
  <si>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</si>
  <si>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</si>
  <si>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</si>
  <si>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</si>
  <si>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</si>
  <si>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</si>
  <si>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</si>
  <si>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</si>
  <si>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</si>
  <si>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</si>
  <si>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0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</si>
  <si>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</si>
  <si>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</si>
  <si>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0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</si>
  <si>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</si>
  <si>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</si>
  <si>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</si>
  <si>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</si>
  <si>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</si>
  <si>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</si>
  <si>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</si>
  <si>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</si>
  <si>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</si>
  <si>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</si>
  <si>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</si>
  <si>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</si>
  <si>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</si>
  <si>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</si>
  <si>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</si>
  <si>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</si>
  <si>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</si>
  <si>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</si>
  <si>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</si>
  <si>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</si>
  <si>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</si>
  <si>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</si>
  <si>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</si>
  <si>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</si>
  <si>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</si>
  <si>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</si>
  <si>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</si>
  <si>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</si>
  <si>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0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</si>
  <si>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</si>
  <si>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</si>
  <si>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</si>
  <si>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</si>
  <si>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</si>
  <si>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</si>
  <si>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</si>
  <si>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</si>
  <si>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</si>
  <si>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</si>
  <si>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</si>
  <si>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</si>
  <si>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</si>
  <si>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</si>
  <si>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</si>
  <si>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trading income/(loss)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</si>
  <si>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</si>
  <si>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</si>
  <si>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</si>
  <si>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</si>
  <si>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</si>
  <si>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</si>
  <si>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</si>
  <si>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 xml:space="preserve">Audited Consolidated Statement of Comprehensive Income </t>
  </si>
  <si>
    <t>Other comprehensive income:</t>
  </si>
  <si>
    <t>Foreign currency translation differences for foreign operations</t>
  </si>
  <si>
    <t>Share of other comprehensive income of associates</t>
  </si>
  <si>
    <t>Available-for-sale financial assets</t>
  </si>
  <si>
    <t xml:space="preserve">    Net valuation taken to equity</t>
  </si>
  <si>
    <t xml:space="preserve">    Transferred to income statement due to impairment</t>
  </si>
  <si>
    <t xml:space="preserve">    Transferred to income statement on sale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</si>
  <si>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</si>
  <si>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</si>
  <si>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</si>
  <si>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</si>
  <si>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</si>
  <si>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</si>
  <si>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</si>
  <si>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</si>
  <si>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</si>
  <si>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</si>
  <si>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</si>
  <si>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</si>
  <si>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</si>
  <si>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</si>
  <si>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</si>
  <si>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</si>
  <si>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</si>
  <si>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</si>
  <si>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</si>
  <si>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</si>
  <si>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</si>
  <si>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</si>
  <si>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</si>
  <si>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</si>
  <si>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</si>
  <si>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</si>
  <si>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</si>
  <si>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</si>
  <si>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</si>
  <si>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</si>
  <si>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</si>
  <si>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</si>
  <si>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</si>
  <si>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</si>
  <si>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</si>
  <si>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</si>
  <si>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</si>
  <si>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</si>
  <si>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 xml:space="preserve">Minority interests </t>
  </si>
  <si>
    <t>TOTAL EQUITY</t>
  </si>
  <si>
    <t>OFF BALANCE SHEET ITEMS</t>
  </si>
  <si>
    <t>Financial derivatives</t>
  </si>
  <si>
    <t>Net asset value per ordinary share ($)</t>
  </si>
  <si>
    <t>(i) Based on existing ordinary share capital</t>
  </si>
  <si>
    <t>(ii) Assuming conversion of outstanding preference shares to ordinary shares</t>
  </si>
  <si>
    <t xml:space="preserve">In $ millions  </t>
  </si>
  <si>
    <t>Cash flows from operating activities</t>
  </si>
  <si>
    <t>Net profit for the year</t>
  </si>
  <si>
    <t>Adjustments for non-cash items:</t>
  </si>
  <si>
    <t>Net gain on disposal of properties and other fixed assets</t>
  </si>
  <si>
    <t>Net gain on disposal of financial investments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</si>
  <si>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</si>
  <si>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</si>
  <si>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</si>
  <si>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</si>
  <si>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</si>
  <si>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</si>
  <si>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</si>
  <si>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</si>
  <si>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</si>
  <si>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</si>
  <si>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</si>
  <si>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</si>
  <si>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</si>
  <si>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</si>
  <si>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</si>
  <si>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</si>
  <si>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</si>
  <si>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</si>
  <si>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Dividends paid to minority interests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</si>
  <si>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</si>
  <si>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</si>
  <si>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</si>
  <si>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</si>
  <si>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</si>
  <si>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</si>
  <si>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</si>
  <si>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</si>
  <si>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</si>
  <si>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</si>
  <si>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</si>
  <si>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</si>
  <si>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</si>
  <si>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</si>
  <si>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</si>
  <si>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>Transferred to income statement on sale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</si>
  <si>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</si>
  <si>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</si>
  <si>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</si>
  <si>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</si>
  <si>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</si>
  <si>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</si>
  <si>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</si>
  <si>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</si>
  <si>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</si>
  <si>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</si>
  <si>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</si>
  <si>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>Consumer/ Private Banking</t>
  </si>
  <si>
    <t xml:space="preserve">Consumer/ Private Banking </t>
  </si>
  <si>
    <r>
      <t xml:space="preserve">By business unit </t>
    </r>
    <r>
      <rPr>
        <b/>
        <i/>
        <vertAlign val="superscript"/>
        <sz val="11"/>
        <rFont val="Arial"/>
        <family val="2"/>
      </rPr>
      <t>1/</t>
    </r>
  </si>
  <si>
    <r>
      <t xml:space="preserve">By geography </t>
    </r>
    <r>
      <rPr>
        <b/>
        <i/>
        <vertAlign val="superscript"/>
        <sz val="11"/>
        <rFont val="Arial"/>
        <family val="2"/>
      </rPr>
      <t>2/</t>
    </r>
  </si>
  <si>
    <t>2Q10</t>
  </si>
  <si>
    <r>
      <t xml:space="preserve">   </t>
    </r>
    <r>
      <rPr>
        <sz val="11"/>
        <rFont val="Arial"/>
        <family val="2"/>
      </rPr>
      <t>Minority interests</t>
    </r>
  </si>
  <si>
    <r>
      <t xml:space="preserve">Financial assets at fair value though profit or loss </t>
    </r>
    <r>
      <rPr>
        <vertAlign val="superscript"/>
        <sz val="11"/>
        <color indexed="8"/>
        <rFont val="Arial"/>
        <family val="2"/>
      </rPr>
      <t>2/</t>
    </r>
  </si>
  <si>
    <r>
      <t xml:space="preserve">Financial liabilities at fair value through profit or loss </t>
    </r>
    <r>
      <rPr>
        <vertAlign val="superscript"/>
        <sz val="11"/>
        <color indexed="8"/>
        <rFont val="Arial"/>
        <family val="2"/>
      </rPr>
      <t>3/</t>
    </r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</si>
  <si>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</si>
  <si>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</si>
  <si>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</si>
  <si>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</si>
  <si>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Acquisition of interest in associates</t>
  </si>
  <si>
    <t>Payment upon maturity of subordinated term debts</t>
  </si>
  <si>
    <t>Commitments</t>
  </si>
  <si>
    <t>Contingent liabilities</t>
  </si>
  <si>
    <t>Net income/(loss) from financial instruments designated at fair value</t>
  </si>
  <si>
    <t>Net (loss)/profit</t>
  </si>
  <si>
    <t>3Q10</t>
  </si>
  <si>
    <t>Other non-interest income</t>
  </si>
  <si>
    <t xml:space="preserve">Net profit </t>
  </si>
  <si>
    <t>Net profit/(loss) including goodwill charges and one-time items</t>
  </si>
  <si>
    <t xml:space="preserve">3rd Qtr 2010  </t>
  </si>
  <si>
    <t>Profit/(Loss)</t>
  </si>
  <si>
    <t xml:space="preserve">Profit/(Loss) before tax </t>
  </si>
  <si>
    <t>Net profit/(loss)</t>
  </si>
  <si>
    <t>&gt;100</t>
  </si>
  <si>
    <t>NM</t>
  </si>
  <si>
    <t>4Q10</t>
  </si>
  <si>
    <t xml:space="preserve">4Q10 
vs 
3Q10 </t>
  </si>
  <si>
    <t>4Q10 
vs 
4Q09</t>
  </si>
  <si>
    <t xml:space="preserve">4th Qtr 2010  </t>
  </si>
  <si>
    <t xml:space="preserve">4th Qtr 2009  </t>
  </si>
  <si>
    <t>12 Mths 2010</t>
  </si>
  <si>
    <t>12 Mths 2009</t>
  </si>
  <si>
    <t>12 Mths</t>
  </si>
  <si>
    <t>Financial Data Supplement for the Fourth Quarter ended 31 Dec 2010</t>
  </si>
  <si>
    <t>Net cash generated from operating activities (1)</t>
  </si>
  <si>
    <t>Proceeds from issuance of preference shares</t>
  </si>
  <si>
    <t>Net cash generated from financing activities (3)</t>
  </si>
  <si>
    <t>nm</t>
  </si>
  <si>
    <t>Cash and cash equivalents at 31 December</t>
  </si>
  <si>
    <r>
      <t xml:space="preserve">Net cash </t>
    </r>
    <r>
      <rPr>
        <b/>
        <sz val="11"/>
        <color indexed="8"/>
        <rFont val="Arial"/>
        <family val="2"/>
      </rPr>
      <t xml:space="preserve">generated from/ (used in) </t>
    </r>
    <r>
      <rPr>
        <b/>
        <sz val="11"/>
        <rFont val="Arial"/>
        <family val="2"/>
      </rPr>
      <t>investing activities (2)</t>
    </r>
  </si>
  <si>
    <t>Proceeds from disposal of associates/ joint ventures</t>
  </si>
  <si>
    <t>FY10</t>
  </si>
  <si>
    <t xml:space="preserve">FY10 
vs 
FY09 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</si>
  <si>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</si>
  <si>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</si>
  <si>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(&gt;100)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</si>
</sst>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</numFmts>
  <fonts count="31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0"/>
    </font>
    <font>
      <b/>
      <i/>
      <sz val="11"/>
      <name val="Arial"/>
      <family val="2"/>
    </font>
    <font>
      <u val="single"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48"/>
      <name val="Arial"/>
      <family val="0"/>
    </font>
    <font>
      <b/>
      <i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sz val="11"/>
      <color indexed="16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4" borderId="1" xfId="0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center"/>
    </xf>
    <xf numFmtId="37" fontId="8" fillId="4" borderId="2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0" xfId="20" applyFont="1" applyFill="1" applyAlignment="1">
      <alignment/>
    </xf>
    <xf numFmtId="37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4" borderId="2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5" fillId="2" borderId="0" xfId="2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0" fontId="12" fillId="4" borderId="1" xfId="0" applyFont="1" applyFill="1" applyBorder="1" applyAlignment="1">
      <alignment horizontal="right" wrapText="1"/>
    </xf>
    <xf numFmtId="37" fontId="9" fillId="4" borderId="1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" borderId="0" xfId="15" applyNumberFormat="1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8" fontId="3" fillId="0" borderId="0" xfId="15" applyNumberFormat="1" applyFont="1" applyFill="1" applyBorder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37" fontId="4" fillId="0" borderId="0" xfId="15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15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178" fontId="3" fillId="0" borderId="0" xfId="15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" borderId="0" xfId="15" applyNumberFormat="1" applyFont="1" applyFill="1" applyBorder="1" applyAlignment="1">
      <alignment horizontal="right" wrapText="1"/>
    </xf>
    <xf numFmtId="178" fontId="16" fillId="3" borderId="0" xfId="15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15" applyNumberFormat="1" applyFont="1" applyFill="1" applyAlignment="1">
      <alignment horizontal="right" wrapText="1"/>
    </xf>
    <xf numFmtId="178" fontId="18" fillId="0" borderId="0" xfId="15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15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4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5" borderId="1" xfId="0" applyNumberFormat="1" applyFont="1" applyFill="1" applyBorder="1" applyAlignment="1">
      <alignment horizontal="right" wrapText="1"/>
    </xf>
    <xf numFmtId="37" fontId="8" fillId="5" borderId="2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 inden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2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182" fontId="3" fillId="0" borderId="0" xfId="0" applyNumberFormat="1" applyFont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5" fillId="0" borderId="0" xfId="0" applyFont="1" applyAlignment="1">
      <alignment horizontal="left" wrapText="1" indent="4"/>
    </xf>
    <xf numFmtId="0" fontId="25" fillId="0" borderId="0" xfId="0" applyFont="1" applyAlignment="1">
      <alignment horizontal="left" wrapText="1" indent="2"/>
    </xf>
    <xf numFmtId="0" fontId="25" fillId="0" borderId="4" xfId="0" applyFont="1" applyBorder="1" applyAlignment="1">
      <alignment horizontal="left" wrapText="1" indent="2"/>
    </xf>
    <xf numFmtId="0" fontId="25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left" vertical="top" wrapText="1" indent="1"/>
    </xf>
    <xf numFmtId="0" fontId="29" fillId="0" borderId="0" xfId="0" applyFont="1" applyAlignment="1">
      <alignment horizontal="left" vertical="top" wrapText="1" indent="1"/>
    </xf>
    <xf numFmtId="0" fontId="29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37" fontId="5" fillId="0" borderId="5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right" wrapText="1"/>
    </xf>
    <xf numFmtId="178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15" applyFont="1" applyAlignment="1">
      <alignment horizontal="right" wrapText="1"/>
    </xf>
    <xf numFmtId="37" fontId="12" fillId="4" borderId="1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3" xfId="0" applyNumberFormat="1" applyFont="1" applyBorder="1" applyAlignment="1">
      <alignment horizontal="right" wrapText="1"/>
    </xf>
    <xf numFmtId="37" fontId="25" fillId="0" borderId="4" xfId="0" applyNumberFormat="1" applyFont="1" applyBorder="1" applyAlignment="1">
      <alignment horizontal="right" wrapText="1"/>
    </xf>
    <xf numFmtId="37" fontId="3" fillId="0" borderId="0" xfId="15" applyNumberFormat="1" applyFont="1" applyAlignment="1">
      <alignment horizontal="right"/>
    </xf>
    <xf numFmtId="37" fontId="3" fillId="0" borderId="6" xfId="0" applyNumberFormat="1" applyFont="1" applyBorder="1" applyAlignment="1">
      <alignment horizontal="right" wrapText="1"/>
    </xf>
    <xf numFmtId="37" fontId="3" fillId="0" borderId="4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4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4" xfId="0" applyNumberFormat="1" applyFont="1" applyBorder="1" applyAlignment="1">
      <alignment horizontal="right" wrapText="1"/>
    </xf>
    <xf numFmtId="37" fontId="16" fillId="0" borderId="0" xfId="0" applyNumberFormat="1" applyFont="1" applyAlignment="1">
      <alignment horizontal="right" vertical="top" wrapText="1"/>
    </xf>
    <xf numFmtId="37" fontId="16" fillId="0" borderId="4" xfId="0" applyNumberFormat="1" applyFont="1" applyBorder="1" applyAlignment="1">
      <alignment horizontal="right" wrapText="1"/>
    </xf>
    <xf numFmtId="37" fontId="9" fillId="4" borderId="1" xfId="15" applyNumberFormat="1" applyFont="1" applyFill="1" applyBorder="1" applyAlignment="1">
      <alignment horizontal="right"/>
    </xf>
    <xf numFmtId="37" fontId="8" fillId="4" borderId="1" xfId="15" applyNumberFormat="1" applyFont="1" applyFill="1" applyBorder="1" applyAlignment="1">
      <alignment horizontal="right"/>
    </xf>
    <xf numFmtId="37" fontId="8" fillId="4" borderId="2" xfId="15" applyNumberFormat="1" applyFont="1" applyFill="1" applyBorder="1" applyAlignment="1">
      <alignment horizontal="right"/>
    </xf>
    <xf numFmtId="37" fontId="3" fillId="0" borderId="0" xfId="15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3" fillId="0" borderId="7" xfId="0" applyNumberFormat="1" applyFont="1" applyBorder="1" applyAlignment="1">
      <alignment horizontal="right" wrapText="1"/>
    </xf>
    <xf numFmtId="37" fontId="17" fillId="0" borderId="4" xfId="0" applyNumberFormat="1" applyFont="1" applyBorder="1" applyAlignment="1">
      <alignment vertical="top" wrapText="1"/>
    </xf>
    <xf numFmtId="37" fontId="4" fillId="0" borderId="4" xfId="0" applyNumberFormat="1" applyFont="1" applyBorder="1" applyAlignment="1">
      <alignment horizontal="right" vertical="top" wrapText="1"/>
    </xf>
    <xf numFmtId="37" fontId="16" fillId="0" borderId="0" xfId="15" applyNumberFormat="1" applyFont="1" applyAlignment="1">
      <alignment horizontal="right"/>
    </xf>
    <xf numFmtId="0" fontId="5" fillId="0" borderId="4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6" xfId="0" applyNumberFormat="1" applyFont="1" applyBorder="1" applyAlignment="1">
      <alignment horizontal="right" wrapText="1"/>
    </xf>
    <xf numFmtId="178" fontId="16" fillId="0" borderId="0" xfId="15" applyNumberFormat="1" applyFont="1" applyAlignment="1">
      <alignment horizontal="right" wrapText="1"/>
    </xf>
    <xf numFmtId="178" fontId="3" fillId="0" borderId="4" xfId="15" applyNumberFormat="1" applyFont="1" applyBorder="1" applyAlignment="1">
      <alignment horizontal="right" wrapText="1"/>
    </xf>
    <xf numFmtId="178" fontId="3" fillId="0" borderId="0" xfId="15" applyNumberFormat="1" applyFont="1" applyAlignment="1">
      <alignment horizontal="right"/>
    </xf>
    <xf numFmtId="178" fontId="5" fillId="0" borderId="5" xfId="15" applyNumberFormat="1" applyFont="1" applyBorder="1" applyAlignment="1">
      <alignment horizontal="right" wrapText="1"/>
    </xf>
    <xf numFmtId="178" fontId="5" fillId="0" borderId="4" xfId="15" applyNumberFormat="1" applyFont="1" applyBorder="1" applyAlignment="1">
      <alignment horizontal="right" wrapText="1"/>
    </xf>
    <xf numFmtId="178" fontId="16" fillId="0" borderId="0" xfId="15" applyNumberFormat="1" applyFont="1" applyAlignment="1">
      <alignment horizontal="right"/>
    </xf>
    <xf numFmtId="178" fontId="0" fillId="0" borderId="0" xfId="15" applyNumberFormat="1" applyFont="1" applyAlignment="1">
      <alignment horizontal="right"/>
    </xf>
    <xf numFmtId="178" fontId="12" fillId="4" borderId="1" xfId="15" applyNumberFormat="1" applyFont="1" applyFill="1" applyBorder="1" applyAlignment="1">
      <alignment horizontal="left"/>
    </xf>
    <xf numFmtId="178" fontId="8" fillId="4" borderId="2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178" fontId="5" fillId="0" borderId="5" xfId="15" applyNumberFormat="1" applyFont="1" applyBorder="1" applyAlignment="1">
      <alignment horizontal="right" vertical="top" wrapText="1"/>
    </xf>
    <xf numFmtId="178" fontId="5" fillId="0" borderId="4" xfId="15" applyNumberFormat="1" applyFont="1" applyBorder="1" applyAlignment="1">
      <alignment horizontal="right" vertical="top" wrapText="1"/>
    </xf>
    <xf numFmtId="178" fontId="3" fillId="0" borderId="0" xfId="15" applyNumberFormat="1" applyFont="1" applyAlignment="1">
      <alignment horizontal="right" wrapText="1"/>
    </xf>
    <xf numFmtId="178" fontId="3" fillId="0" borderId="4" xfId="15" applyNumberFormat="1" applyFont="1" applyBorder="1" applyAlignment="1">
      <alignment horizontal="right" wrapText="1"/>
    </xf>
    <xf numFmtId="178" fontId="0" fillId="0" borderId="0" xfId="15" applyNumberFormat="1" applyAlignment="1">
      <alignment horizontal="right"/>
    </xf>
    <xf numFmtId="178" fontId="0" fillId="0" borderId="0" xfId="15" applyNumberFormat="1" applyAlignment="1">
      <alignment/>
    </xf>
    <xf numFmtId="178" fontId="4" fillId="0" borderId="0" xfId="15" applyNumberFormat="1" applyFont="1" applyAlignment="1">
      <alignment horizontal="center" vertical="top" wrapText="1"/>
    </xf>
    <xf numFmtId="178" fontId="16" fillId="0" borderId="4" xfId="15" applyNumberFormat="1" applyFont="1" applyBorder="1" applyAlignment="1">
      <alignment horizontal="right" wrapText="1"/>
    </xf>
    <xf numFmtId="0" fontId="16" fillId="3" borderId="0" xfId="0" applyFont="1" applyFill="1" applyAlignment="1">
      <alignment horizontal="right" wrapText="1"/>
    </xf>
    <xf numFmtId="178" fontId="16" fillId="3" borderId="0" xfId="15" applyNumberFormat="1" applyFont="1" applyFill="1" applyAlignment="1">
      <alignment horizontal="right" wrapText="1"/>
    </xf>
    <xf numFmtId="178" fontId="19" fillId="3" borderId="0" xfId="15" applyNumberFormat="1" applyFont="1" applyFill="1" applyAlignment="1">
      <alignment horizontal="right" wrapText="1"/>
    </xf>
    <xf numFmtId="37" fontId="16" fillId="0" borderId="0" xfId="0" applyNumberFormat="1" applyFont="1" applyFill="1" applyBorder="1" applyAlignment="1">
      <alignment wrapText="1"/>
    </xf>
    <xf numFmtId="39" fontId="16" fillId="0" borderId="0" xfId="0" applyNumberFormat="1" applyFont="1" applyFill="1" applyBorder="1" applyAlignment="1">
      <alignment wrapText="1"/>
    </xf>
    <xf numFmtId="179" fontId="16" fillId="0" borderId="0" xfId="0" applyNumberFormat="1" applyFont="1" applyFill="1" applyBorder="1" applyAlignment="1">
      <alignment wrapText="1"/>
    </xf>
    <xf numFmtId="37" fontId="3" fillId="4" borderId="1" xfId="0" applyNumberFormat="1" applyFont="1" applyFill="1" applyBorder="1" applyAlignment="1">
      <alignment horizontal="right"/>
    </xf>
    <xf numFmtId="37" fontId="4" fillId="4" borderId="2" xfId="0" applyNumberFormat="1" applyFont="1" applyFill="1" applyBorder="1" applyAlignment="1">
      <alignment horizontal="center" wrapText="1"/>
    </xf>
    <xf numFmtId="37" fontId="4" fillId="4" borderId="2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15" applyNumberFormat="1" applyFont="1" applyFill="1" applyAlignment="1">
      <alignment horizontal="right" wrapText="1"/>
    </xf>
    <xf numFmtId="37" fontId="3" fillId="0" borderId="0" xfId="15" applyNumberFormat="1" applyFont="1" applyAlignment="1">
      <alignment horizontal="right" wrapText="1"/>
    </xf>
    <xf numFmtId="0" fontId="3" fillId="0" borderId="0" xfId="15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15" applyNumberFormat="1" applyFont="1" applyFill="1" applyBorder="1" applyAlignment="1">
      <alignment horizontal="right"/>
    </xf>
    <xf numFmtId="0" fontId="3" fillId="0" borderId="0" xfId="15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 wrapText="1"/>
    </xf>
    <xf numFmtId="176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179" fontId="3" fillId="0" borderId="0" xfId="0" applyNumberFormat="1" applyFont="1" applyFill="1" applyBorder="1" applyAlignment="1">
      <alignment wrapText="1"/>
    </xf>
    <xf numFmtId="178" fontId="3" fillId="0" borderId="3" xfId="15" applyNumberFormat="1" applyFont="1" applyBorder="1" applyAlignment="1">
      <alignment horizontal="right" wrapText="1"/>
    </xf>
    <xf numFmtId="178" fontId="3" fillId="0" borderId="6" xfId="15" applyNumberFormat="1" applyFont="1" applyBorder="1" applyAlignment="1">
      <alignment horizontal="right" wrapText="1"/>
    </xf>
    <xf numFmtId="37" fontId="5" fillId="3" borderId="0" xfId="0" applyNumberFormat="1" applyFont="1" applyFill="1" applyBorder="1" applyAlignment="1">
      <alignment horizontal="right" wrapText="1"/>
    </xf>
    <xf numFmtId="37" fontId="25" fillId="0" borderId="0" xfId="0" applyNumberFormat="1" applyFont="1" applyFill="1" applyBorder="1" applyAlignment="1">
      <alignment horizontal="right" wrapText="1"/>
    </xf>
    <xf numFmtId="0" fontId="25" fillId="0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15" applyNumberFormat="1" applyFont="1" applyFill="1" applyBorder="1" applyAlignment="1">
      <alignment horizontal="right" wrapText="1"/>
    </xf>
    <xf numFmtId="176" fontId="5" fillId="3" borderId="0" xfId="0" applyNumberFormat="1" applyFont="1" applyFill="1" applyBorder="1" applyAlignment="1">
      <alignment horizontal="right" wrapText="1"/>
    </xf>
    <xf numFmtId="176" fontId="25" fillId="3" borderId="0" xfId="0" applyNumberFormat="1" applyFont="1" applyFill="1" applyBorder="1" applyAlignment="1">
      <alignment horizontal="right" wrapText="1"/>
    </xf>
    <xf numFmtId="176" fontId="25" fillId="0" borderId="0" xfId="0" applyNumberFormat="1" applyFont="1" applyFill="1" applyBorder="1" applyAlignment="1">
      <alignment horizontal="right" wrapText="1"/>
    </xf>
    <xf numFmtId="37" fontId="3" fillId="4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9" fontId="3" fillId="0" borderId="0" xfId="15" applyNumberFormat="1" applyFont="1" applyFill="1" applyBorder="1" applyAlignment="1">
      <alignment horizontal="right" wrapText="1"/>
    </xf>
    <xf numFmtId="39" fontId="3" fillId="0" borderId="0" xfId="15" applyNumberFormat="1" applyFont="1" applyBorder="1" applyAlignment="1">
      <alignment horizontal="right" wrapText="1"/>
    </xf>
    <xf numFmtId="39" fontId="3" fillId="0" borderId="0" xfId="15" applyNumberFormat="1" applyFont="1" applyFill="1" applyBorder="1" applyAlignment="1">
      <alignment horizontal="left" wrapText="1"/>
    </xf>
    <xf numFmtId="176" fontId="3" fillId="0" borderId="0" xfId="15" applyNumberFormat="1" applyFont="1" applyFill="1" applyBorder="1" applyAlignment="1">
      <alignment horizontal="right" wrapText="1"/>
    </xf>
    <xf numFmtId="176" fontId="3" fillId="0" borderId="0" xfId="15" applyNumberFormat="1" applyFont="1" applyBorder="1" applyAlignment="1">
      <alignment horizontal="right" wrapText="1"/>
    </xf>
    <xf numFmtId="176" fontId="3" fillId="0" borderId="0" xfId="15" applyNumberFormat="1" applyFont="1" applyFill="1" applyBorder="1" applyAlignment="1">
      <alignment horizontal="left" wrapText="1"/>
    </xf>
    <xf numFmtId="37" fontId="20" fillId="3" borderId="0" xfId="0" applyNumberFormat="1" applyFont="1" applyFill="1" applyAlignment="1">
      <alignment horizontal="right" wrapText="1"/>
    </xf>
    <xf numFmtId="37" fontId="16" fillId="3" borderId="0" xfId="0" applyNumberFormat="1" applyFont="1" applyFill="1" applyAlignment="1">
      <alignment horizontal="right" wrapText="1"/>
    </xf>
    <xf numFmtId="37" fontId="19" fillId="3" borderId="0" xfId="15" applyNumberFormat="1" applyFont="1" applyFill="1" applyAlignment="1">
      <alignment horizontal="right" wrapText="1"/>
    </xf>
    <xf numFmtId="37" fontId="16" fillId="3" borderId="0" xfId="15" applyNumberFormat="1" applyFont="1" applyFill="1" applyAlignment="1">
      <alignment horizontal="right" wrapText="1"/>
    </xf>
    <xf numFmtId="37" fontId="3" fillId="3" borderId="0" xfId="0" applyNumberFormat="1" applyFont="1" applyFill="1" applyAlignment="1">
      <alignment horizontal="right" wrapText="1"/>
    </xf>
    <xf numFmtId="37" fontId="0" fillId="3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178" fontId="17" fillId="0" borderId="0" xfId="15" applyNumberFormat="1" applyFont="1" applyAlignment="1">
      <alignment horizontal="right" wrapText="1"/>
    </xf>
    <xf numFmtId="178" fontId="3" fillId="3" borderId="0" xfId="15" applyNumberFormat="1" applyFont="1" applyFill="1" applyAlignment="1">
      <alignment horizontal="right" wrapText="1"/>
    </xf>
    <xf numFmtId="3" fontId="3" fillId="3" borderId="0" xfId="0" applyNumberFormat="1" applyFont="1" applyFill="1" applyAlignment="1">
      <alignment horizontal="right" wrapText="1"/>
    </xf>
    <xf numFmtId="39" fontId="3" fillId="3" borderId="0" xfId="0" applyNumberFormat="1" applyFont="1" applyFill="1" applyAlignment="1">
      <alignment horizontal="right" wrapText="1"/>
    </xf>
    <xf numFmtId="176" fontId="3" fillId="3" borderId="0" xfId="0" applyNumberFormat="1" applyFont="1" applyFill="1" applyAlignment="1">
      <alignment horizontal="right" wrapText="1"/>
    </xf>
    <xf numFmtId="178" fontId="3" fillId="3" borderId="0" xfId="15" applyNumberFormat="1" applyFont="1" applyFill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Alignment="1">
      <alignment/>
    </xf>
    <xf numFmtId="0" fontId="3" fillId="3" borderId="0" xfId="0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178" fontId="4" fillId="0" borderId="0" xfId="15" applyNumberFormat="1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178" fontId="4" fillId="0" borderId="5" xfId="15" applyNumberFormat="1" applyFont="1" applyBorder="1" applyAlignment="1">
      <alignment horizontal="right" wrapText="1"/>
    </xf>
    <xf numFmtId="178" fontId="4" fillId="0" borderId="4" xfId="15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178" fontId="3" fillId="0" borderId="0" xfId="15" applyNumberFormat="1" applyFont="1" applyAlignment="1">
      <alignment horizontal="right" vertical="top" wrapText="1"/>
    </xf>
    <xf numFmtId="43" fontId="4" fillId="0" borderId="0" xfId="15" applyFont="1" applyAlignment="1">
      <alignment horizontal="right" wrapText="1"/>
    </xf>
    <xf numFmtId="16" fontId="4" fillId="0" borderId="0" xfId="0" applyNumberFormat="1" applyFont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178" fontId="4" fillId="0" borderId="7" xfId="15" applyNumberFormat="1" applyFont="1" applyBorder="1" applyAlignment="1">
      <alignment horizontal="right" wrapText="1"/>
    </xf>
    <xf numFmtId="178" fontId="4" fillId="0" borderId="3" xfId="15" applyNumberFormat="1" applyFont="1" applyBorder="1" applyAlignment="1">
      <alignment horizontal="right" wrapText="1"/>
    </xf>
    <xf numFmtId="178" fontId="4" fillId="0" borderId="6" xfId="15" applyNumberFormat="1" applyFont="1" applyBorder="1" applyAlignment="1">
      <alignment horizontal="right" wrapText="1"/>
    </xf>
    <xf numFmtId="178" fontId="3" fillId="4" borderId="1" xfId="15" applyNumberFormat="1" applyFont="1" applyFill="1" applyBorder="1" applyAlignment="1">
      <alignment horizontal="right"/>
    </xf>
    <xf numFmtId="178" fontId="4" fillId="4" borderId="2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178" fontId="4" fillId="0" borderId="5" xfId="15" applyNumberFormat="1" applyFont="1" applyBorder="1" applyAlignment="1">
      <alignment horizontal="right" vertical="top" wrapText="1"/>
    </xf>
    <xf numFmtId="178" fontId="4" fillId="0" borderId="4" xfId="15" applyNumberFormat="1" applyFont="1" applyBorder="1" applyAlignment="1">
      <alignment horizontal="right" vertical="top" wrapText="1"/>
    </xf>
    <xf numFmtId="37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176" fontId="3" fillId="3" borderId="0" xfId="0" applyNumberFormat="1" applyFont="1" applyFill="1" applyBorder="1" applyAlignment="1">
      <alignment horizontal="right" wrapText="1"/>
    </xf>
    <xf numFmtId="39" fontId="4" fillId="3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 wrapText="1"/>
    </xf>
    <xf numFmtId="178" fontId="4" fillId="3" borderId="0" xfId="15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177" fontId="4" fillId="3" borderId="0" xfId="15" applyNumberFormat="1" applyFont="1" applyFill="1" applyBorder="1" applyAlignment="1">
      <alignment horizontal="right" wrapText="1"/>
    </xf>
    <xf numFmtId="185" fontId="3" fillId="0" borderId="0" xfId="0" applyNumberFormat="1" applyFont="1" applyAlignment="1">
      <alignment horizontal="right" wrapText="1"/>
    </xf>
    <xf numFmtId="178" fontId="3" fillId="0" borderId="3" xfId="15" applyNumberFormat="1" applyFont="1" applyFill="1" applyBorder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3" xfId="0" applyNumberFormat="1" applyFont="1" applyBorder="1" applyAlignment="1">
      <alignment horizontal="right" wrapText="1"/>
    </xf>
    <xf numFmtId="0" fontId="3" fillId="3" borderId="0" xfId="15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7" fontId="25" fillId="3" borderId="0" xfId="0" applyNumberFormat="1" applyFont="1" applyFill="1" applyBorder="1" applyAlignment="1">
      <alignment horizontal="right" wrapText="1"/>
    </xf>
    <xf numFmtId="0" fontId="25" fillId="3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7" fontId="3" fillId="3" borderId="0" xfId="15" applyNumberFormat="1" applyFont="1" applyFill="1" applyAlignment="1">
      <alignment horizontal="right" wrapText="1"/>
    </xf>
    <xf numFmtId="178" fontId="3" fillId="3" borderId="0" xfId="15" applyNumberFormat="1" applyFont="1" applyFill="1" applyAlignment="1">
      <alignment horizontal="right" wrapText="1"/>
    </xf>
    <xf numFmtId="37" fontId="8" fillId="4" borderId="0" xfId="0" applyNumberFormat="1" applyFont="1" applyFill="1" applyBorder="1" applyAlignment="1">
      <alignment horizontal="right" wrapText="1"/>
    </xf>
    <xf numFmtId="37" fontId="8" fillId="4" borderId="0" xfId="0" applyNumberFormat="1" applyFont="1" applyFill="1" applyBorder="1" applyAlignment="1">
      <alignment horizontal="center"/>
    </xf>
    <xf numFmtId="37" fontId="3" fillId="3" borderId="0" xfId="15" applyNumberFormat="1" applyFont="1" applyFill="1" applyBorder="1" applyAlignment="1">
      <alignment horizontal="right" wrapText="1"/>
    </xf>
    <xf numFmtId="37" fontId="3" fillId="3" borderId="0" xfId="15" applyNumberFormat="1" applyFont="1" applyFill="1" applyAlignment="1">
      <alignment horizontal="right" wrapText="1"/>
    </xf>
    <xf numFmtId="37" fontId="25" fillId="0" borderId="0" xfId="15" applyNumberFormat="1" applyFont="1" applyFill="1" applyBorder="1" applyAlignment="1">
      <alignment horizontal="right" wrapText="1"/>
    </xf>
    <xf numFmtId="0" fontId="15" fillId="2" borderId="0" xfId="20" applyFont="1" applyFill="1" applyAlignment="1">
      <alignment horizontal="left"/>
    </xf>
    <xf numFmtId="37" fontId="13" fillId="4" borderId="0" xfId="2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7" fontId="5" fillId="0" borderId="5" xfId="0" applyNumberFormat="1" applyFont="1" applyBorder="1" applyAlignment="1">
      <alignment horizontal="right" vertical="top" wrapText="1"/>
    </xf>
    <xf numFmtId="37" fontId="5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37" fontId="5" fillId="0" borderId="5" xfId="0" applyNumberFormat="1" applyFont="1" applyBorder="1" applyAlignment="1">
      <alignment horizontal="right" wrapText="1"/>
    </xf>
    <xf numFmtId="37" fontId="5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7" fontId="5" fillId="0" borderId="5" xfId="0" applyNumberFormat="1" applyFont="1" applyBorder="1" applyAlignment="1">
      <alignment horizontal="center" vertical="top" wrapText="1"/>
    </xf>
    <xf numFmtId="37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tabSelected="1" zoomScale="80" zoomScaleNormal="80" workbookViewId="0" topLeftCell="A1">
      <pane ySplit="9" topLeftCell="BM10" activePane="bottomLeft" state="frozen"/>
      <selection pane="topLeft" activeCell="K37" sqref="K37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397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400" t="s">
        <v>56</v>
      </c>
      <c r="C12" s="400"/>
      <c r="D12" s="400"/>
      <c r="E12" s="400"/>
      <c r="F12" s="400"/>
      <c r="G12" s="400"/>
      <c r="H12" s="400"/>
      <c r="I12" s="400"/>
      <c r="J12" s="400"/>
      <c r="K12" s="69">
        <v>1</v>
      </c>
      <c r="L12" s="97"/>
      <c r="M12" s="97"/>
    </row>
    <row r="13" spans="2:13" s="12" customFormat="1" ht="14.25">
      <c r="B13" s="400" t="s">
        <v>97</v>
      </c>
      <c r="C13" s="400"/>
      <c r="D13" s="400"/>
      <c r="E13" s="400"/>
      <c r="F13" s="400"/>
      <c r="G13" s="400"/>
      <c r="H13" s="400"/>
      <c r="I13" s="400"/>
      <c r="J13" s="400"/>
      <c r="K13" s="69">
        <v>2</v>
      </c>
      <c r="L13" s="97"/>
      <c r="M13" s="97"/>
    </row>
    <row r="14" spans="2:13" s="12" customFormat="1" ht="11.25" customHeight="1">
      <c r="B14" s="98"/>
      <c r="C14" s="97"/>
      <c r="D14" s="97"/>
      <c r="E14" s="97"/>
      <c r="F14" s="97"/>
      <c r="G14" s="97"/>
      <c r="H14" s="97"/>
      <c r="I14" s="97"/>
      <c r="J14" s="97"/>
      <c r="K14" s="99"/>
      <c r="L14" s="97"/>
      <c r="M14" s="97"/>
    </row>
    <row r="15" spans="2:11" s="12" customFormat="1" ht="15">
      <c r="B15" s="100" t="s">
        <v>66</v>
      </c>
      <c r="K15" s="13"/>
    </row>
    <row r="16" spans="3:11" s="12" customFormat="1" ht="14.25">
      <c r="C16" s="69" t="s">
        <v>148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149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234</v>
      </c>
      <c r="K23" s="69">
        <v>10</v>
      </c>
    </row>
    <row r="24" spans="3:11" s="12" customFormat="1" ht="14.25">
      <c r="C24" s="69" t="s">
        <v>106</v>
      </c>
      <c r="K24" s="69">
        <v>11</v>
      </c>
    </row>
    <row r="25" spans="3:11" s="12" customFormat="1" ht="14.25">
      <c r="C25" s="69" t="s">
        <v>213</v>
      </c>
      <c r="K25" s="69">
        <v>12</v>
      </c>
    </row>
    <row r="26" spans="3:11" s="12" customFormat="1" ht="14.25">
      <c r="C26" s="69" t="s">
        <v>122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3" t="s">
        <v>150</v>
      </c>
      <c r="K28" s="13"/>
    </row>
    <row r="29" spans="2:11" s="12" customFormat="1" ht="15">
      <c r="B29" s="83"/>
      <c r="C29" s="69" t="s">
        <v>233</v>
      </c>
      <c r="K29" s="69">
        <v>14</v>
      </c>
    </row>
    <row r="30" spans="3:11" s="12" customFormat="1" ht="14.25">
      <c r="C30" s="101" t="s">
        <v>67</v>
      </c>
      <c r="K30" s="13"/>
    </row>
    <row r="31" spans="2:11" s="12" customFormat="1" ht="15">
      <c r="B31" s="83"/>
      <c r="C31" s="69" t="s">
        <v>361</v>
      </c>
      <c r="K31" s="69">
        <v>15</v>
      </c>
    </row>
    <row r="32" spans="2:11" s="12" customFormat="1" ht="15">
      <c r="B32" s="83"/>
      <c r="C32" s="69" t="s">
        <v>357</v>
      </c>
      <c r="K32" s="69">
        <v>16</v>
      </c>
    </row>
    <row r="33" spans="2:11" s="12" customFormat="1" ht="15">
      <c r="B33" s="83"/>
      <c r="C33" s="69" t="s">
        <v>358</v>
      </c>
      <c r="K33" s="69">
        <v>17</v>
      </c>
    </row>
    <row r="34" spans="2:11" s="12" customFormat="1" ht="15">
      <c r="B34" s="83"/>
      <c r="C34" s="69" t="s">
        <v>39</v>
      </c>
      <c r="K34" s="69">
        <v>18</v>
      </c>
    </row>
    <row r="35" spans="2:11" s="12" customFormat="1" ht="15">
      <c r="B35" s="83"/>
      <c r="C35" s="101" t="s">
        <v>68</v>
      </c>
      <c r="K35" s="13"/>
    </row>
    <row r="36" spans="2:11" s="12" customFormat="1" ht="15">
      <c r="B36" s="83"/>
      <c r="C36" s="69" t="s">
        <v>53</v>
      </c>
      <c r="K36" s="69">
        <v>19</v>
      </c>
    </row>
    <row r="37" spans="2:11" s="12" customFormat="1" ht="15">
      <c r="B37" s="83"/>
      <c r="C37" s="69" t="s">
        <v>54</v>
      </c>
      <c r="K37" s="69">
        <v>20</v>
      </c>
    </row>
    <row r="38" spans="2:11" s="12" customFormat="1" ht="15">
      <c r="B38" s="83"/>
      <c r="C38" s="102" t="s">
        <v>78</v>
      </c>
      <c r="K38" s="69">
        <v>21</v>
      </c>
    </row>
    <row r="39" spans="2:11" s="12" customFormat="1" ht="15">
      <c r="B39" s="83"/>
      <c r="C39" s="102" t="s">
        <v>98</v>
      </c>
      <c r="K39" s="69">
        <v>22</v>
      </c>
    </row>
    <row r="40" spans="2:11" s="12" customFormat="1" ht="15">
      <c r="B40" s="83"/>
      <c r="C40" s="102" t="s">
        <v>80</v>
      </c>
      <c r="K40" s="69">
        <v>23</v>
      </c>
    </row>
    <row r="41" spans="2:11" s="12" customFormat="1" ht="15">
      <c r="B41" s="83"/>
      <c r="K41" s="13"/>
    </row>
    <row r="42" spans="2:11" s="12" customFormat="1" ht="14.25">
      <c r="B42" s="400" t="s">
        <v>352</v>
      </c>
      <c r="C42" s="400"/>
      <c r="D42" s="400"/>
      <c r="E42" s="400"/>
      <c r="F42" s="400"/>
      <c r="G42" s="400"/>
      <c r="H42" s="400"/>
      <c r="I42" s="400"/>
      <c r="J42" s="400"/>
      <c r="K42" s="69">
        <v>24</v>
      </c>
    </row>
    <row r="43" spans="2:11" s="12" customFormat="1" ht="14.25">
      <c r="B43" s="400" t="s">
        <v>353</v>
      </c>
      <c r="C43" s="400"/>
      <c r="D43" s="400"/>
      <c r="E43" s="400"/>
      <c r="F43" s="400"/>
      <c r="G43" s="400"/>
      <c r="H43" s="400"/>
      <c r="I43" s="400"/>
      <c r="J43" s="400"/>
      <c r="K43" s="69">
        <v>25</v>
      </c>
    </row>
    <row r="44" spans="2:11" s="12" customFormat="1" ht="14.25">
      <c r="B44" s="400" t="s">
        <v>354</v>
      </c>
      <c r="C44" s="400"/>
      <c r="D44" s="400"/>
      <c r="E44" s="400"/>
      <c r="F44" s="400"/>
      <c r="G44" s="400"/>
      <c r="H44" s="400"/>
      <c r="I44" s="400"/>
      <c r="J44" s="400"/>
      <c r="K44" s="69">
        <v>26</v>
      </c>
    </row>
    <row r="45" spans="2:11" s="12" customFormat="1" ht="14.25">
      <c r="B45" s="400" t="s">
        <v>177</v>
      </c>
      <c r="C45" s="400"/>
      <c r="D45" s="400"/>
      <c r="E45" s="400"/>
      <c r="F45" s="400"/>
      <c r="G45" s="400"/>
      <c r="H45" s="400"/>
      <c r="I45" s="400"/>
      <c r="J45" s="400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bestFit="1" customWidth="1"/>
    <col min="5" max="6" width="11.57421875" style="75" bestFit="1" customWidth="1"/>
    <col min="7" max="7" width="2.8515625" style="75" customWidth="1"/>
    <col min="8" max="8" width="11.140625" style="75" bestFit="1" customWidth="1"/>
    <col min="9" max="9" width="11.57421875" style="75" bestFit="1" customWidth="1"/>
    <col min="10" max="14" width="11.28125" style="75" customWidth="1"/>
    <col min="15" max="15" width="11.28125" style="122" customWidth="1"/>
    <col min="16" max="17" width="8.28125" style="75" customWidth="1"/>
    <col min="18" max="18" width="4.00390625" style="21" customWidth="1"/>
    <col min="19" max="19" width="10.421875" style="75" customWidth="1"/>
    <col min="20" max="20" width="10.421875" style="122" customWidth="1"/>
    <col min="21" max="21" width="10.421875" style="75" customWidth="1"/>
    <col min="22" max="16384" width="9.140625" style="22" customWidth="1"/>
  </cols>
  <sheetData>
    <row r="1" spans="1:21" s="42" customFormat="1" ht="20.25">
      <c r="A1" s="41" t="s">
        <v>21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S3" s="17"/>
      <c r="T3" s="128"/>
      <c r="U3" s="17"/>
    </row>
    <row r="4" spans="1:21" s="24" customFormat="1" ht="14.25" customHeight="1">
      <c r="A4" s="40" t="s">
        <v>226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S4" s="184"/>
      <c r="T4" s="146"/>
      <c r="U4" s="17"/>
    </row>
    <row r="5" spans="1:21" s="18" customFormat="1" ht="15">
      <c r="A5" s="31" t="s">
        <v>21</v>
      </c>
      <c r="D5" s="17">
        <v>169858</v>
      </c>
      <c r="E5" s="17">
        <v>183432</v>
      </c>
      <c r="F5" s="17">
        <v>193692</v>
      </c>
      <c r="G5" s="17"/>
      <c r="H5" s="17">
        <v>179818</v>
      </c>
      <c r="I5" s="17">
        <v>179033</v>
      </c>
      <c r="J5" s="17">
        <v>180185</v>
      </c>
      <c r="K5" s="17">
        <v>183432</v>
      </c>
      <c r="L5" s="17">
        <v>181560</v>
      </c>
      <c r="M5" s="17">
        <v>183929</v>
      </c>
      <c r="N5" s="17">
        <v>185211</v>
      </c>
      <c r="O5" s="128">
        <v>193692</v>
      </c>
      <c r="P5" s="17">
        <v>4.579101673226749</v>
      </c>
      <c r="Q5" s="17">
        <v>5.593353395263634</v>
      </c>
      <c r="R5" s="15"/>
      <c r="S5" s="17">
        <v>183432</v>
      </c>
      <c r="T5" s="389">
        <v>193692</v>
      </c>
      <c r="U5" s="17">
        <v>5.593353395263634</v>
      </c>
    </row>
    <row r="6" spans="2:21" s="18" customFormat="1" ht="15">
      <c r="B6" s="31" t="s">
        <v>102</v>
      </c>
      <c r="D6" s="17">
        <v>93957</v>
      </c>
      <c r="E6" s="17">
        <v>103842</v>
      </c>
      <c r="F6" s="17">
        <v>112228</v>
      </c>
      <c r="G6" s="17"/>
      <c r="H6" s="17">
        <v>98356</v>
      </c>
      <c r="I6" s="17">
        <v>99415</v>
      </c>
      <c r="J6" s="17">
        <v>99475</v>
      </c>
      <c r="K6" s="17">
        <v>103842</v>
      </c>
      <c r="L6" s="17">
        <v>104748</v>
      </c>
      <c r="M6" s="17">
        <v>105209</v>
      </c>
      <c r="N6" s="17">
        <v>105672</v>
      </c>
      <c r="O6" s="128">
        <v>112228</v>
      </c>
      <c r="P6" s="17">
        <v>6.204103262926797</v>
      </c>
      <c r="Q6" s="17">
        <v>8.075730436624863</v>
      </c>
      <c r="R6" s="15"/>
      <c r="S6" s="17">
        <v>103842</v>
      </c>
      <c r="T6" s="389">
        <v>112228</v>
      </c>
      <c r="U6" s="17">
        <v>8.075730436624863</v>
      </c>
    </row>
    <row r="7" spans="2:25" ht="15">
      <c r="B7" s="36"/>
      <c r="C7" s="22" t="s">
        <v>114</v>
      </c>
      <c r="D7" s="75">
        <v>20645</v>
      </c>
      <c r="E7" s="75">
        <v>20617</v>
      </c>
      <c r="F7" s="75">
        <v>20081</v>
      </c>
      <c r="H7" s="75">
        <v>19692</v>
      </c>
      <c r="I7" s="75">
        <v>18616</v>
      </c>
      <c r="J7" s="75">
        <v>18358</v>
      </c>
      <c r="K7" s="75">
        <v>20617</v>
      </c>
      <c r="L7" s="75">
        <v>18691</v>
      </c>
      <c r="M7" s="75">
        <v>17921</v>
      </c>
      <c r="N7" s="75">
        <v>16473</v>
      </c>
      <c r="O7" s="122">
        <v>20081</v>
      </c>
      <c r="P7" s="75">
        <v>21.902507132884107</v>
      </c>
      <c r="Q7" s="75">
        <v>-2.5997962846194933</v>
      </c>
      <c r="S7" s="75">
        <v>20617</v>
      </c>
      <c r="T7" s="349">
        <v>20081</v>
      </c>
      <c r="U7" s="75">
        <v>-2.5997962846194933</v>
      </c>
      <c r="W7" s="18"/>
      <c r="X7" s="18"/>
      <c r="Y7" s="18"/>
    </row>
    <row r="8" spans="2:25" ht="15">
      <c r="B8" s="36"/>
      <c r="C8" s="22" t="s">
        <v>115</v>
      </c>
      <c r="D8" s="75">
        <v>62068</v>
      </c>
      <c r="E8" s="75">
        <v>69160</v>
      </c>
      <c r="F8" s="75">
        <v>76417</v>
      </c>
      <c r="H8" s="75">
        <v>65803</v>
      </c>
      <c r="I8" s="75">
        <v>66680</v>
      </c>
      <c r="J8" s="75">
        <v>67186</v>
      </c>
      <c r="K8" s="75">
        <v>69160</v>
      </c>
      <c r="L8" s="75">
        <v>71473</v>
      </c>
      <c r="M8" s="75">
        <v>72073</v>
      </c>
      <c r="N8" s="75">
        <v>74068</v>
      </c>
      <c r="O8" s="122">
        <v>76417</v>
      </c>
      <c r="P8" s="75">
        <v>3.1714100556245572</v>
      </c>
      <c r="Q8" s="75">
        <v>10.493059572006946</v>
      </c>
      <c r="S8" s="75">
        <v>69160</v>
      </c>
      <c r="T8" s="349">
        <v>76417</v>
      </c>
      <c r="U8" s="75">
        <v>10.493059572006946</v>
      </c>
      <c r="W8" s="18"/>
      <c r="X8" s="18"/>
      <c r="Y8" s="18"/>
    </row>
    <row r="9" spans="2:25" ht="15">
      <c r="B9" s="36"/>
      <c r="C9" s="22" t="s">
        <v>116</v>
      </c>
      <c r="D9" s="75">
        <v>10359</v>
      </c>
      <c r="E9" s="75">
        <v>12697</v>
      </c>
      <c r="F9" s="75">
        <v>14916</v>
      </c>
      <c r="H9" s="75">
        <v>12198</v>
      </c>
      <c r="I9" s="75">
        <v>12742</v>
      </c>
      <c r="J9" s="75">
        <v>12794</v>
      </c>
      <c r="K9" s="75">
        <v>12697</v>
      </c>
      <c r="L9" s="75">
        <v>13213</v>
      </c>
      <c r="M9" s="75">
        <v>14392</v>
      </c>
      <c r="N9" s="75">
        <v>14431</v>
      </c>
      <c r="O9" s="122">
        <v>14916</v>
      </c>
      <c r="P9" s="75">
        <v>3.360820455962865</v>
      </c>
      <c r="Q9" s="75">
        <v>17.476569268331097</v>
      </c>
      <c r="S9" s="75">
        <v>12697</v>
      </c>
      <c r="T9" s="349">
        <v>14916</v>
      </c>
      <c r="U9" s="75">
        <v>17.476569268331097</v>
      </c>
      <c r="W9" s="18"/>
      <c r="X9" s="18"/>
      <c r="Y9" s="18"/>
    </row>
    <row r="10" spans="3:25" ht="15">
      <c r="C10" s="33" t="s">
        <v>39</v>
      </c>
      <c r="D10" s="75">
        <v>885</v>
      </c>
      <c r="E10" s="75">
        <v>1368</v>
      </c>
      <c r="F10" s="75">
        <v>814</v>
      </c>
      <c r="H10" s="75">
        <v>663</v>
      </c>
      <c r="I10" s="75">
        <v>1377</v>
      </c>
      <c r="J10" s="75">
        <v>1137</v>
      </c>
      <c r="K10" s="75">
        <v>1368</v>
      </c>
      <c r="L10" s="75">
        <v>1371</v>
      </c>
      <c r="M10" s="75">
        <v>823</v>
      </c>
      <c r="N10" s="75">
        <v>700</v>
      </c>
      <c r="O10" s="122">
        <v>814</v>
      </c>
      <c r="P10" s="75">
        <v>16.28571428571428</v>
      </c>
      <c r="Q10" s="75">
        <v>-40.49707602339181</v>
      </c>
      <c r="S10" s="75">
        <v>1368</v>
      </c>
      <c r="T10" s="348">
        <v>814</v>
      </c>
      <c r="U10" s="75">
        <v>-40.49707602339181</v>
      </c>
      <c r="W10" s="18"/>
      <c r="X10" s="18"/>
      <c r="Y10" s="18"/>
    </row>
    <row r="11" spans="2:21" s="18" customFormat="1" ht="15">
      <c r="B11" s="18" t="s">
        <v>103</v>
      </c>
      <c r="D11" s="17">
        <v>23536</v>
      </c>
      <c r="E11" s="17">
        <v>23625</v>
      </c>
      <c r="F11" s="17">
        <v>23220</v>
      </c>
      <c r="G11" s="17"/>
      <c r="H11" s="17">
        <v>25147</v>
      </c>
      <c r="I11" s="17">
        <v>25414</v>
      </c>
      <c r="J11" s="17">
        <v>25047</v>
      </c>
      <c r="K11" s="17">
        <v>23625</v>
      </c>
      <c r="L11" s="17">
        <v>23195</v>
      </c>
      <c r="M11" s="17">
        <v>23555</v>
      </c>
      <c r="N11" s="17">
        <v>23159</v>
      </c>
      <c r="O11" s="128">
        <v>23220</v>
      </c>
      <c r="P11" s="17">
        <v>0.2633965197115673</v>
      </c>
      <c r="Q11" s="17">
        <v>-1.7142857142857126</v>
      </c>
      <c r="R11" s="15"/>
      <c r="S11" s="17">
        <v>23625</v>
      </c>
      <c r="T11" s="389">
        <v>23220</v>
      </c>
      <c r="U11" s="17">
        <v>-1.7142857142857126</v>
      </c>
    </row>
    <row r="12" spans="2:25" ht="15">
      <c r="B12" s="36"/>
      <c r="C12" s="22" t="s">
        <v>114</v>
      </c>
      <c r="D12" s="75">
        <v>15721</v>
      </c>
      <c r="E12" s="75">
        <v>12285</v>
      </c>
      <c r="F12" s="75">
        <v>12946</v>
      </c>
      <c r="H12" s="75">
        <v>15579</v>
      </c>
      <c r="I12" s="75">
        <v>14837</v>
      </c>
      <c r="J12" s="75">
        <v>13084</v>
      </c>
      <c r="K12" s="75">
        <v>12285</v>
      </c>
      <c r="L12" s="75">
        <v>12040</v>
      </c>
      <c r="M12" s="75">
        <v>13281</v>
      </c>
      <c r="N12" s="75">
        <v>12427</v>
      </c>
      <c r="O12" s="122">
        <v>12946</v>
      </c>
      <c r="P12" s="75">
        <v>4.176390118290829</v>
      </c>
      <c r="Q12" s="75">
        <v>5.380545380545376</v>
      </c>
      <c r="S12" s="75">
        <v>12285</v>
      </c>
      <c r="T12" s="349">
        <v>12946</v>
      </c>
      <c r="U12" s="75">
        <v>5.380545380545376</v>
      </c>
      <c r="W12" s="18"/>
      <c r="X12" s="18"/>
      <c r="Y12" s="18"/>
    </row>
    <row r="13" spans="2:25" ht="15">
      <c r="B13" s="36"/>
      <c r="C13" s="22" t="s">
        <v>115</v>
      </c>
      <c r="D13" s="75">
        <v>5030</v>
      </c>
      <c r="E13" s="75">
        <v>7932</v>
      </c>
      <c r="F13" s="75">
        <v>7082</v>
      </c>
      <c r="H13" s="75">
        <v>6537</v>
      </c>
      <c r="I13" s="75">
        <v>7081</v>
      </c>
      <c r="J13" s="75">
        <v>8001</v>
      </c>
      <c r="K13" s="75">
        <v>7932</v>
      </c>
      <c r="L13" s="75">
        <v>7526</v>
      </c>
      <c r="M13" s="75">
        <v>6942</v>
      </c>
      <c r="N13" s="75">
        <v>6902</v>
      </c>
      <c r="O13" s="122">
        <v>7082</v>
      </c>
      <c r="P13" s="75">
        <v>2.607939727615194</v>
      </c>
      <c r="Q13" s="75">
        <v>-10.716086737266773</v>
      </c>
      <c r="S13" s="75">
        <v>7932</v>
      </c>
      <c r="T13" s="349">
        <v>7082</v>
      </c>
      <c r="U13" s="75">
        <v>-10.716086737266773</v>
      </c>
      <c r="W13" s="18"/>
      <c r="X13" s="18"/>
      <c r="Y13" s="18"/>
    </row>
    <row r="14" spans="2:25" ht="15">
      <c r="B14" s="36"/>
      <c r="C14" s="22" t="s">
        <v>116</v>
      </c>
      <c r="D14" s="75">
        <v>2211</v>
      </c>
      <c r="E14" s="75">
        <v>3254</v>
      </c>
      <c r="F14" s="75">
        <v>3081</v>
      </c>
      <c r="H14" s="75">
        <v>2702</v>
      </c>
      <c r="I14" s="75">
        <v>3046</v>
      </c>
      <c r="J14" s="75">
        <v>3609</v>
      </c>
      <c r="K14" s="75">
        <v>3254</v>
      </c>
      <c r="L14" s="75">
        <v>3477</v>
      </c>
      <c r="M14" s="75">
        <v>3252</v>
      </c>
      <c r="N14" s="75">
        <v>3666</v>
      </c>
      <c r="O14" s="122">
        <v>3081</v>
      </c>
      <c r="P14" s="75">
        <v>-15.957446808510634</v>
      </c>
      <c r="Q14" s="75">
        <v>-5.316533497234177</v>
      </c>
      <c r="S14" s="75">
        <v>3254</v>
      </c>
      <c r="T14" s="349">
        <v>3081</v>
      </c>
      <c r="U14" s="75">
        <v>-5.316533497234177</v>
      </c>
      <c r="W14" s="18"/>
      <c r="X14" s="18"/>
      <c r="Y14" s="18"/>
    </row>
    <row r="15" spans="3:25" ht="15">
      <c r="C15" s="33" t="s">
        <v>39</v>
      </c>
      <c r="D15" s="75">
        <v>574</v>
      </c>
      <c r="E15" s="75">
        <v>154</v>
      </c>
      <c r="F15" s="75">
        <v>111</v>
      </c>
      <c r="H15" s="75">
        <v>329</v>
      </c>
      <c r="I15" s="75">
        <v>450</v>
      </c>
      <c r="J15" s="75">
        <v>353</v>
      </c>
      <c r="K15" s="75">
        <v>154</v>
      </c>
      <c r="L15" s="75">
        <v>152</v>
      </c>
      <c r="M15" s="75">
        <v>80</v>
      </c>
      <c r="N15" s="75">
        <v>164</v>
      </c>
      <c r="O15" s="122">
        <v>111</v>
      </c>
      <c r="P15" s="75">
        <v>-32.3170731707317</v>
      </c>
      <c r="Q15" s="75">
        <v>-27.922077922077925</v>
      </c>
      <c r="S15" s="75">
        <v>154</v>
      </c>
      <c r="T15" s="348">
        <v>111</v>
      </c>
      <c r="U15" s="75">
        <v>-27.922077922077925</v>
      </c>
      <c r="W15" s="18"/>
      <c r="X15" s="18"/>
      <c r="Y15" s="18"/>
    </row>
    <row r="16" spans="2:25" s="24" customFormat="1" ht="14.25" customHeight="1">
      <c r="B16" s="24" t="s">
        <v>104</v>
      </c>
      <c r="D16" s="17">
        <v>28247</v>
      </c>
      <c r="E16" s="17">
        <v>29018</v>
      </c>
      <c r="F16" s="17">
        <v>30022</v>
      </c>
      <c r="G16" s="17"/>
      <c r="H16" s="17">
        <v>30615</v>
      </c>
      <c r="I16" s="17">
        <v>29013</v>
      </c>
      <c r="J16" s="17">
        <v>30523</v>
      </c>
      <c r="K16" s="17">
        <v>29018</v>
      </c>
      <c r="L16" s="17">
        <v>27282</v>
      </c>
      <c r="M16" s="17">
        <v>26104</v>
      </c>
      <c r="N16" s="17">
        <v>28699</v>
      </c>
      <c r="O16" s="128">
        <v>30022</v>
      </c>
      <c r="P16" s="17">
        <v>4.609916721836993</v>
      </c>
      <c r="Q16" s="17">
        <v>3.4599214280791157</v>
      </c>
      <c r="S16" s="17">
        <v>29018</v>
      </c>
      <c r="T16" s="389">
        <v>30022</v>
      </c>
      <c r="U16" s="17">
        <v>3.4599214280791157</v>
      </c>
      <c r="W16" s="18"/>
      <c r="X16" s="18"/>
      <c r="Y16" s="18"/>
    </row>
    <row r="17" spans="2:25" ht="15">
      <c r="B17" s="36"/>
      <c r="C17" s="22" t="s">
        <v>114</v>
      </c>
      <c r="D17" s="75">
        <v>19365</v>
      </c>
      <c r="E17" s="75">
        <v>14912</v>
      </c>
      <c r="F17" s="75">
        <v>16064</v>
      </c>
      <c r="H17" s="75">
        <v>19926</v>
      </c>
      <c r="I17" s="75">
        <v>18737</v>
      </c>
      <c r="J17" s="75">
        <v>17371</v>
      </c>
      <c r="K17" s="75">
        <v>14912</v>
      </c>
      <c r="L17" s="75">
        <v>14490</v>
      </c>
      <c r="M17" s="75">
        <v>13185</v>
      </c>
      <c r="N17" s="75">
        <v>15969</v>
      </c>
      <c r="O17" s="122">
        <v>16064</v>
      </c>
      <c r="P17" s="75">
        <v>0.5949026238336819</v>
      </c>
      <c r="Q17" s="75">
        <v>7.725321888412018</v>
      </c>
      <c r="S17" s="75">
        <v>14912</v>
      </c>
      <c r="T17" s="349">
        <v>16064</v>
      </c>
      <c r="U17" s="75">
        <v>7.725321888412018</v>
      </c>
      <c r="W17" s="18"/>
      <c r="X17" s="18"/>
      <c r="Y17" s="18"/>
    </row>
    <row r="18" spans="2:25" ht="15">
      <c r="B18" s="36"/>
      <c r="C18" s="22" t="s">
        <v>115</v>
      </c>
      <c r="D18" s="75">
        <v>2040</v>
      </c>
      <c r="E18" s="75">
        <v>3468</v>
      </c>
      <c r="F18" s="75">
        <v>3255</v>
      </c>
      <c r="H18" s="75">
        <v>2607</v>
      </c>
      <c r="I18" s="75">
        <v>2878</v>
      </c>
      <c r="J18" s="75">
        <v>3484</v>
      </c>
      <c r="K18" s="75">
        <v>3468</v>
      </c>
      <c r="L18" s="75">
        <v>3412</v>
      </c>
      <c r="M18" s="75">
        <v>3193</v>
      </c>
      <c r="N18" s="75">
        <v>3244</v>
      </c>
      <c r="O18" s="122">
        <v>3255</v>
      </c>
      <c r="P18" s="75">
        <v>0.339087546239214</v>
      </c>
      <c r="Q18" s="75">
        <v>-6.141868512110726</v>
      </c>
      <c r="S18" s="75">
        <v>3468</v>
      </c>
      <c r="T18" s="349">
        <v>3255</v>
      </c>
      <c r="U18" s="75">
        <v>-6.141868512110726</v>
      </c>
      <c r="W18" s="18"/>
      <c r="X18" s="18"/>
      <c r="Y18" s="18"/>
    </row>
    <row r="19" spans="2:25" ht="15">
      <c r="B19" s="36"/>
      <c r="C19" s="22" t="s">
        <v>116</v>
      </c>
      <c r="D19" s="75">
        <v>5982</v>
      </c>
      <c r="E19" s="75">
        <v>8846</v>
      </c>
      <c r="F19" s="75">
        <v>9777</v>
      </c>
      <c r="H19" s="75">
        <v>7309</v>
      </c>
      <c r="I19" s="75">
        <v>6853</v>
      </c>
      <c r="J19" s="75">
        <v>8231</v>
      </c>
      <c r="K19" s="75">
        <v>8846</v>
      </c>
      <c r="L19" s="75">
        <v>7253</v>
      </c>
      <c r="M19" s="75">
        <v>7053</v>
      </c>
      <c r="N19" s="75">
        <v>7815</v>
      </c>
      <c r="O19" s="122">
        <v>9777</v>
      </c>
      <c r="P19" s="75">
        <v>25.105566218809972</v>
      </c>
      <c r="Q19" s="75">
        <v>10.524530861406278</v>
      </c>
      <c r="S19" s="75">
        <v>8846</v>
      </c>
      <c r="T19" s="349">
        <v>9777</v>
      </c>
      <c r="U19" s="75">
        <v>10.524530861406278</v>
      </c>
      <c r="W19" s="18"/>
      <c r="X19" s="18"/>
      <c r="Y19" s="18"/>
    </row>
    <row r="20" spans="3:25" ht="15">
      <c r="C20" s="33" t="s">
        <v>39</v>
      </c>
      <c r="D20" s="75">
        <v>860</v>
      </c>
      <c r="E20" s="75">
        <v>1792</v>
      </c>
      <c r="F20" s="75">
        <v>926</v>
      </c>
      <c r="H20" s="75">
        <v>773</v>
      </c>
      <c r="I20" s="75">
        <v>545</v>
      </c>
      <c r="J20" s="75">
        <v>1437</v>
      </c>
      <c r="K20" s="75">
        <v>1792</v>
      </c>
      <c r="L20" s="75">
        <v>2127</v>
      </c>
      <c r="M20" s="75">
        <v>2673</v>
      </c>
      <c r="N20" s="75">
        <v>1671</v>
      </c>
      <c r="O20" s="122">
        <v>926</v>
      </c>
      <c r="P20" s="75">
        <v>-44.58408138839018</v>
      </c>
      <c r="Q20" s="75">
        <v>-48.32589285714286</v>
      </c>
      <c r="S20" s="75">
        <v>1792</v>
      </c>
      <c r="T20" s="349">
        <v>926</v>
      </c>
      <c r="U20" s="75">
        <v>-48.32589285714286</v>
      </c>
      <c r="W20" s="18"/>
      <c r="X20" s="18"/>
      <c r="Y20" s="18"/>
    </row>
    <row r="21" spans="2:21" s="18" customFormat="1" ht="15">
      <c r="B21" s="18" t="s">
        <v>39</v>
      </c>
      <c r="D21" s="17">
        <v>24118</v>
      </c>
      <c r="E21" s="17">
        <v>26947</v>
      </c>
      <c r="F21" s="17">
        <v>28222</v>
      </c>
      <c r="G21" s="17"/>
      <c r="H21" s="17">
        <v>25700</v>
      </c>
      <c r="I21" s="17">
        <v>25191</v>
      </c>
      <c r="J21" s="17">
        <v>25140</v>
      </c>
      <c r="K21" s="17">
        <v>26947</v>
      </c>
      <c r="L21" s="17">
        <v>26335</v>
      </c>
      <c r="M21" s="17">
        <v>29061</v>
      </c>
      <c r="N21" s="17">
        <v>27681</v>
      </c>
      <c r="O21" s="128">
        <v>28222</v>
      </c>
      <c r="P21" s="17">
        <v>1.954409161518722</v>
      </c>
      <c r="Q21" s="17">
        <v>4.731510001113293</v>
      </c>
      <c r="R21" s="15"/>
      <c r="S21" s="17">
        <v>26947</v>
      </c>
      <c r="T21" s="389">
        <v>28222</v>
      </c>
      <c r="U21" s="17">
        <v>4.731510001113293</v>
      </c>
    </row>
    <row r="22" spans="2:25" ht="15">
      <c r="B22" s="36"/>
      <c r="C22" s="22" t="s">
        <v>114</v>
      </c>
      <c r="D22" s="75">
        <v>20043</v>
      </c>
      <c r="E22" s="75">
        <v>20441</v>
      </c>
      <c r="F22" s="75">
        <v>22289</v>
      </c>
      <c r="H22" s="75">
        <v>20693</v>
      </c>
      <c r="I22" s="75">
        <v>19836</v>
      </c>
      <c r="J22" s="75">
        <v>19438</v>
      </c>
      <c r="K22" s="75">
        <v>20441</v>
      </c>
      <c r="L22" s="75">
        <v>19405</v>
      </c>
      <c r="M22" s="75">
        <v>22636</v>
      </c>
      <c r="N22" s="75">
        <v>21725</v>
      </c>
      <c r="O22" s="122">
        <v>22289</v>
      </c>
      <c r="P22" s="75">
        <v>2.5960874568469405</v>
      </c>
      <c r="Q22" s="75">
        <v>9.040653588376312</v>
      </c>
      <c r="S22" s="75">
        <v>20441</v>
      </c>
      <c r="T22" s="349">
        <v>22289</v>
      </c>
      <c r="U22" s="75">
        <v>9.040653588376312</v>
      </c>
      <c r="W22" s="18"/>
      <c r="X22" s="18"/>
      <c r="Y22" s="18"/>
    </row>
    <row r="23" spans="2:25" ht="15">
      <c r="B23" s="36"/>
      <c r="C23" s="22" t="s">
        <v>115</v>
      </c>
      <c r="D23" s="75">
        <v>1231</v>
      </c>
      <c r="E23" s="75">
        <v>2191</v>
      </c>
      <c r="F23" s="75">
        <v>2035</v>
      </c>
      <c r="H23" s="75">
        <v>1441</v>
      </c>
      <c r="I23" s="75">
        <v>1615</v>
      </c>
      <c r="J23" s="75">
        <v>1882</v>
      </c>
      <c r="K23" s="75">
        <v>2191</v>
      </c>
      <c r="L23" s="75">
        <v>2124</v>
      </c>
      <c r="M23" s="75">
        <v>1981</v>
      </c>
      <c r="N23" s="75">
        <v>2286</v>
      </c>
      <c r="O23" s="122">
        <v>2035</v>
      </c>
      <c r="P23" s="75">
        <v>-10.979877515310587</v>
      </c>
      <c r="Q23" s="75">
        <v>-7.120036513007754</v>
      </c>
      <c r="S23" s="75">
        <v>2191</v>
      </c>
      <c r="T23" s="349">
        <v>2035</v>
      </c>
      <c r="U23" s="75">
        <v>-7.120036513007754</v>
      </c>
      <c r="W23" s="18"/>
      <c r="X23" s="18"/>
      <c r="Y23" s="18"/>
    </row>
    <row r="24" spans="2:25" ht="15">
      <c r="B24" s="36"/>
      <c r="C24" s="22" t="s">
        <v>116</v>
      </c>
      <c r="D24" s="75">
        <v>2178</v>
      </c>
      <c r="E24" s="75">
        <v>2908</v>
      </c>
      <c r="F24" s="75">
        <v>2341</v>
      </c>
      <c r="H24" s="75">
        <v>2295</v>
      </c>
      <c r="I24" s="75">
        <v>2218</v>
      </c>
      <c r="J24" s="75">
        <v>2369</v>
      </c>
      <c r="K24" s="75">
        <v>2908</v>
      </c>
      <c r="L24" s="75">
        <v>2485</v>
      </c>
      <c r="M24" s="75">
        <v>2499</v>
      </c>
      <c r="N24" s="75">
        <v>2197</v>
      </c>
      <c r="O24" s="122">
        <v>2341</v>
      </c>
      <c r="P24" s="75">
        <v>6.5543923532089154</v>
      </c>
      <c r="Q24" s="75">
        <v>-19.497936726272346</v>
      </c>
      <c r="S24" s="75">
        <v>2908</v>
      </c>
      <c r="T24" s="349">
        <v>2341</v>
      </c>
      <c r="U24" s="75">
        <v>-19.497936726272346</v>
      </c>
      <c r="W24" s="18"/>
      <c r="X24" s="18"/>
      <c r="Y24" s="18"/>
    </row>
    <row r="25" spans="3:25" ht="15">
      <c r="C25" s="33" t="s">
        <v>39</v>
      </c>
      <c r="D25" s="75">
        <v>666</v>
      </c>
      <c r="E25" s="75">
        <v>1407</v>
      </c>
      <c r="F25" s="75">
        <v>1557</v>
      </c>
      <c r="H25" s="75">
        <v>1271</v>
      </c>
      <c r="I25" s="75">
        <v>1522</v>
      </c>
      <c r="J25" s="75">
        <v>1451</v>
      </c>
      <c r="K25" s="75">
        <v>1407</v>
      </c>
      <c r="L25" s="75">
        <v>2321</v>
      </c>
      <c r="M25" s="75">
        <v>1945</v>
      </c>
      <c r="N25" s="75">
        <v>1473</v>
      </c>
      <c r="O25" s="122">
        <v>1557</v>
      </c>
      <c r="P25" s="75">
        <v>5.702647657841142</v>
      </c>
      <c r="Q25" s="75">
        <v>10.660980810234545</v>
      </c>
      <c r="S25" s="75">
        <v>1407</v>
      </c>
      <c r="T25" s="349">
        <v>1557</v>
      </c>
      <c r="U25" s="75">
        <v>10.660980810234545</v>
      </c>
      <c r="W25" s="18"/>
      <c r="X25" s="18"/>
      <c r="Y25" s="18"/>
    </row>
    <row r="26" spans="3:20" ht="14.25">
      <c r="C26" s="22"/>
      <c r="D26" s="75"/>
      <c r="T26" s="149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2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3.00390625" style="22" customWidth="1"/>
    <col min="2" max="2" width="5.7109375" style="22" customWidth="1"/>
    <col min="3" max="3" width="40.140625" style="10" customWidth="1"/>
    <col min="4" max="4" width="8.7109375" style="76" customWidth="1"/>
    <col min="5" max="6" width="8.7109375" style="75" customWidth="1"/>
    <col min="7" max="7" width="3.00390625" style="75" customWidth="1"/>
    <col min="8" max="14" width="8.7109375" style="75" customWidth="1"/>
    <col min="15" max="15" width="8.7109375" style="122" customWidth="1"/>
    <col min="16" max="17" width="8.7109375" style="75" customWidth="1"/>
    <col min="18" max="18" width="3.28125" style="21" customWidth="1"/>
    <col min="19" max="19" width="8.7109375" style="75" customWidth="1"/>
    <col min="20" max="20" width="8.8515625" style="122" customWidth="1"/>
    <col min="21" max="21" width="8.7109375" style="75" customWidth="1"/>
    <col min="22" max="16384" width="9.140625" style="22" customWidth="1"/>
  </cols>
  <sheetData>
    <row r="1" spans="1:21" s="42" customFormat="1" ht="20.25">
      <c r="A1" s="41" t="s">
        <v>209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5"/>
      <c r="S3" s="17"/>
      <c r="T3" s="128"/>
      <c r="U3" s="17"/>
    </row>
    <row r="4" spans="1:20" ht="15">
      <c r="A4" s="46" t="s">
        <v>227</v>
      </c>
      <c r="O4" s="149"/>
      <c r="T4" s="149"/>
    </row>
    <row r="5" spans="1:21" s="62" customFormat="1" ht="15">
      <c r="A5" s="62" t="s">
        <v>208</v>
      </c>
      <c r="D5" s="139">
        <v>1.5</v>
      </c>
      <c r="E5" s="139">
        <v>2.9</v>
      </c>
      <c r="F5" s="139">
        <v>1.9</v>
      </c>
      <c r="G5" s="139"/>
      <c r="H5" s="139">
        <v>2</v>
      </c>
      <c r="I5" s="139">
        <v>2.8</v>
      </c>
      <c r="J5" s="139">
        <v>2.6</v>
      </c>
      <c r="K5" s="139">
        <v>2.9</v>
      </c>
      <c r="L5" s="139">
        <v>2.7</v>
      </c>
      <c r="M5" s="139">
        <v>2.3</v>
      </c>
      <c r="N5" s="139">
        <v>2.1</v>
      </c>
      <c r="O5" s="321">
        <v>1.9</v>
      </c>
      <c r="P5" s="139">
        <v>-0.2</v>
      </c>
      <c r="Q5" s="139">
        <v>-1</v>
      </c>
      <c r="R5" s="65"/>
      <c r="S5" s="139">
        <v>2.9</v>
      </c>
      <c r="T5" s="321">
        <v>1.9</v>
      </c>
      <c r="U5" s="139">
        <v>-1</v>
      </c>
    </row>
    <row r="6" spans="1:25" s="60" customFormat="1" ht="15">
      <c r="A6" s="63" t="s">
        <v>87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322"/>
      <c r="P6" s="85"/>
      <c r="Q6" s="85"/>
      <c r="R6" s="61"/>
      <c r="S6" s="85"/>
      <c r="T6" s="322"/>
      <c r="U6" s="85"/>
      <c r="W6" s="62"/>
      <c r="X6" s="62"/>
      <c r="Y6" s="62"/>
    </row>
    <row r="7" spans="2:25" s="60" customFormat="1" ht="15">
      <c r="B7" s="22" t="s">
        <v>361</v>
      </c>
      <c r="C7" s="61"/>
      <c r="D7" s="85">
        <v>1.2</v>
      </c>
      <c r="E7" s="85">
        <v>1.2</v>
      </c>
      <c r="F7" s="85">
        <v>0.6</v>
      </c>
      <c r="G7" s="85"/>
      <c r="H7" s="85">
        <v>1.5</v>
      </c>
      <c r="I7" s="85">
        <v>1.7</v>
      </c>
      <c r="J7" s="85">
        <v>1.5</v>
      </c>
      <c r="K7" s="85">
        <v>1.2</v>
      </c>
      <c r="L7" s="85">
        <v>1.1</v>
      </c>
      <c r="M7" s="85">
        <v>0.8</v>
      </c>
      <c r="N7" s="85">
        <v>0.8</v>
      </c>
      <c r="O7" s="322">
        <v>0.6</v>
      </c>
      <c r="P7" s="85">
        <v>-0.2</v>
      </c>
      <c r="Q7" s="85">
        <v>-0.6</v>
      </c>
      <c r="R7" s="61"/>
      <c r="S7" s="323">
        <v>1.2</v>
      </c>
      <c r="T7" s="322">
        <v>0.6</v>
      </c>
      <c r="U7" s="85">
        <v>-0.6</v>
      </c>
      <c r="W7" s="62"/>
      <c r="X7" s="62"/>
      <c r="Y7" s="62"/>
    </row>
    <row r="8" spans="2:25" s="60" customFormat="1" ht="15">
      <c r="B8" s="22" t="s">
        <v>357</v>
      </c>
      <c r="D8" s="85">
        <v>1.7</v>
      </c>
      <c r="E8" s="85">
        <v>3.8</v>
      </c>
      <c r="F8" s="85">
        <v>2.5</v>
      </c>
      <c r="G8" s="85"/>
      <c r="H8" s="85">
        <v>2.3</v>
      </c>
      <c r="I8" s="85">
        <v>3.4</v>
      </c>
      <c r="J8" s="85">
        <v>3.1</v>
      </c>
      <c r="K8" s="85">
        <v>3.8</v>
      </c>
      <c r="L8" s="85">
        <v>3.6</v>
      </c>
      <c r="M8" s="85">
        <v>3</v>
      </c>
      <c r="N8" s="85">
        <v>2.8</v>
      </c>
      <c r="O8" s="322">
        <v>2.5</v>
      </c>
      <c r="P8" s="85">
        <v>-0.3</v>
      </c>
      <c r="Q8" s="85">
        <v>-1.3</v>
      </c>
      <c r="R8" s="61"/>
      <c r="S8" s="323">
        <v>3.8</v>
      </c>
      <c r="T8" s="322">
        <v>2.5</v>
      </c>
      <c r="U8" s="85">
        <v>-1.3</v>
      </c>
      <c r="W8" s="62"/>
      <c r="X8" s="62"/>
      <c r="Y8" s="62"/>
    </row>
    <row r="9" spans="2:25" s="60" customFormat="1" ht="3.75" customHeight="1">
      <c r="B9" s="17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309"/>
      <c r="P9" s="85"/>
      <c r="Q9" s="85"/>
      <c r="R9" s="61"/>
      <c r="S9" s="85"/>
      <c r="T9" s="309"/>
      <c r="U9" s="85"/>
      <c r="W9" s="62"/>
      <c r="X9" s="62"/>
      <c r="Y9" s="62"/>
    </row>
    <row r="10" spans="1:25" s="60" customFormat="1" ht="15">
      <c r="A10" s="64" t="s">
        <v>86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309"/>
      <c r="P10" s="85"/>
      <c r="Q10" s="85"/>
      <c r="R10" s="61"/>
      <c r="S10" s="85"/>
      <c r="T10" s="309"/>
      <c r="U10" s="85"/>
      <c r="W10" s="62"/>
      <c r="X10" s="62"/>
      <c r="Y10" s="62"/>
    </row>
    <row r="11" spans="2:25" s="60" customFormat="1" ht="15">
      <c r="B11" s="60" t="s">
        <v>53</v>
      </c>
      <c r="D11" s="85">
        <v>1.1</v>
      </c>
      <c r="E11" s="85">
        <v>1.2</v>
      </c>
      <c r="F11" s="85">
        <v>0.8</v>
      </c>
      <c r="G11" s="85"/>
      <c r="H11" s="85">
        <v>1.2</v>
      </c>
      <c r="I11" s="85">
        <v>1.3</v>
      </c>
      <c r="J11" s="85">
        <v>1.3</v>
      </c>
      <c r="K11" s="85">
        <v>1.2</v>
      </c>
      <c r="L11" s="85">
        <v>1.2</v>
      </c>
      <c r="M11" s="85">
        <v>0.9</v>
      </c>
      <c r="N11" s="85">
        <v>0.9</v>
      </c>
      <c r="O11" s="322">
        <v>0.8</v>
      </c>
      <c r="P11" s="85">
        <v>-0.1</v>
      </c>
      <c r="Q11" s="85">
        <v>-0.4</v>
      </c>
      <c r="R11" s="61"/>
      <c r="S11" s="85">
        <v>1.2</v>
      </c>
      <c r="T11" s="322">
        <v>0.8</v>
      </c>
      <c r="U11" s="85">
        <v>-0.4</v>
      </c>
      <c r="W11" s="62"/>
      <c r="X11" s="62"/>
      <c r="Y11" s="62"/>
    </row>
    <row r="12" spans="2:25" s="60" customFormat="1" ht="15">
      <c r="B12" s="80" t="s">
        <v>54</v>
      </c>
      <c r="D12" s="85">
        <v>1.7</v>
      </c>
      <c r="E12" s="85">
        <v>1.7</v>
      </c>
      <c r="F12" s="85">
        <v>1</v>
      </c>
      <c r="G12" s="85"/>
      <c r="H12" s="85">
        <v>2.6</v>
      </c>
      <c r="I12" s="85">
        <v>2.4</v>
      </c>
      <c r="J12" s="85">
        <v>2</v>
      </c>
      <c r="K12" s="85">
        <v>1.7</v>
      </c>
      <c r="L12" s="85">
        <v>1.6</v>
      </c>
      <c r="M12" s="85">
        <v>1.2</v>
      </c>
      <c r="N12" s="85">
        <v>1</v>
      </c>
      <c r="O12" s="322">
        <v>1</v>
      </c>
      <c r="P12" s="85">
        <v>0</v>
      </c>
      <c r="Q12" s="85">
        <v>-0.7</v>
      </c>
      <c r="R12" s="61"/>
      <c r="S12" s="85">
        <v>1.7</v>
      </c>
      <c r="T12" s="322">
        <v>1</v>
      </c>
      <c r="U12" s="85">
        <v>-0.7</v>
      </c>
      <c r="W12" s="62"/>
      <c r="X12" s="62"/>
      <c r="Y12" s="62"/>
    </row>
    <row r="13" spans="2:25" s="60" customFormat="1" ht="15">
      <c r="B13" s="80" t="s">
        <v>81</v>
      </c>
      <c r="D13" s="85">
        <v>4.3</v>
      </c>
      <c r="E13" s="85">
        <v>3.1</v>
      </c>
      <c r="F13" s="85">
        <v>1.9</v>
      </c>
      <c r="G13" s="85"/>
      <c r="H13" s="85">
        <v>4.7</v>
      </c>
      <c r="I13" s="85">
        <v>4.3</v>
      </c>
      <c r="J13" s="85">
        <v>3.6</v>
      </c>
      <c r="K13" s="85">
        <v>3.1</v>
      </c>
      <c r="L13" s="85">
        <v>3.1</v>
      </c>
      <c r="M13" s="85">
        <v>2.8</v>
      </c>
      <c r="N13" s="85">
        <v>2.4</v>
      </c>
      <c r="O13" s="322">
        <v>1.9</v>
      </c>
      <c r="P13" s="85">
        <v>-0.5</v>
      </c>
      <c r="Q13" s="85">
        <v>-1.2</v>
      </c>
      <c r="R13" s="61"/>
      <c r="S13" s="85">
        <v>3.1</v>
      </c>
      <c r="T13" s="322">
        <v>1.9</v>
      </c>
      <c r="U13" s="85">
        <v>-1.2</v>
      </c>
      <c r="W13" s="62"/>
      <c r="X13" s="62"/>
      <c r="Y13" s="62"/>
    </row>
    <row r="14" spans="2:25" s="60" customFormat="1" ht="15">
      <c r="B14" s="80" t="s">
        <v>98</v>
      </c>
      <c r="D14" s="85">
        <v>1.2</v>
      </c>
      <c r="E14" s="85">
        <v>1.3</v>
      </c>
      <c r="F14" s="85">
        <v>1.2</v>
      </c>
      <c r="G14" s="85"/>
      <c r="H14" s="85">
        <v>1.7</v>
      </c>
      <c r="I14" s="85">
        <v>2.3</v>
      </c>
      <c r="J14" s="85">
        <v>1.5</v>
      </c>
      <c r="K14" s="85">
        <v>1.3</v>
      </c>
      <c r="L14" s="85">
        <v>1.2</v>
      </c>
      <c r="M14" s="85">
        <v>1</v>
      </c>
      <c r="N14" s="85">
        <v>1.1</v>
      </c>
      <c r="O14" s="322">
        <v>1.2</v>
      </c>
      <c r="P14" s="85">
        <v>0.09999999999999987</v>
      </c>
      <c r="Q14" s="85">
        <v>-0.1</v>
      </c>
      <c r="R14" s="61"/>
      <c r="S14" s="85">
        <v>1.3</v>
      </c>
      <c r="T14" s="322">
        <v>1.2</v>
      </c>
      <c r="U14" s="85">
        <v>-0.1</v>
      </c>
      <c r="W14" s="62"/>
      <c r="X14" s="62"/>
      <c r="Y14" s="62"/>
    </row>
    <row r="15" spans="2:25" s="60" customFormat="1" ht="15">
      <c r="B15" s="80" t="s">
        <v>82</v>
      </c>
      <c r="D15" s="85">
        <v>0.7</v>
      </c>
      <c r="E15" s="85">
        <v>13.1</v>
      </c>
      <c r="F15" s="85">
        <v>9.5</v>
      </c>
      <c r="G15" s="85"/>
      <c r="H15" s="85">
        <v>2.7</v>
      </c>
      <c r="I15" s="85">
        <v>8.8</v>
      </c>
      <c r="J15" s="85">
        <v>9.4</v>
      </c>
      <c r="K15" s="85">
        <v>13.1</v>
      </c>
      <c r="L15" s="85">
        <v>12.9</v>
      </c>
      <c r="M15" s="85">
        <v>11.5</v>
      </c>
      <c r="N15" s="85">
        <v>10.9</v>
      </c>
      <c r="O15" s="322">
        <v>9.5</v>
      </c>
      <c r="P15" s="85">
        <v>-1.4</v>
      </c>
      <c r="Q15" s="85">
        <v>-3.6</v>
      </c>
      <c r="R15" s="61"/>
      <c r="S15" s="85">
        <v>13.1</v>
      </c>
      <c r="T15" s="322">
        <v>9.5</v>
      </c>
      <c r="U15" s="85">
        <v>-3.6</v>
      </c>
      <c r="W15" s="62"/>
      <c r="X15" s="62"/>
      <c r="Y15" s="62"/>
    </row>
    <row r="16" spans="3:25" s="60" customFormat="1" ht="15">
      <c r="C16" s="63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309"/>
      <c r="P16" s="85"/>
      <c r="Q16" s="85"/>
      <c r="R16" s="61"/>
      <c r="S16" s="85"/>
      <c r="T16" s="309"/>
      <c r="U16" s="85"/>
      <c r="W16" s="62"/>
      <c r="X16" s="62"/>
      <c r="Y16" s="62"/>
    </row>
    <row r="17" spans="1:25" ht="15">
      <c r="A17" s="46" t="s">
        <v>112</v>
      </c>
      <c r="C17" s="6"/>
      <c r="O17" s="149"/>
      <c r="T17" s="149"/>
      <c r="W17" s="62"/>
      <c r="X17" s="62"/>
      <c r="Y17" s="62"/>
    </row>
    <row r="18" spans="1:25" s="18" customFormat="1" ht="15">
      <c r="A18" s="18" t="s">
        <v>210</v>
      </c>
      <c r="D18" s="8">
        <v>114</v>
      </c>
      <c r="E18" s="17">
        <v>83</v>
      </c>
      <c r="F18" s="17">
        <v>100</v>
      </c>
      <c r="G18" s="17"/>
      <c r="H18" s="8">
        <v>97</v>
      </c>
      <c r="I18" s="17">
        <v>81</v>
      </c>
      <c r="J18" s="17">
        <v>90</v>
      </c>
      <c r="K18" s="17">
        <v>83</v>
      </c>
      <c r="L18" s="17">
        <v>92</v>
      </c>
      <c r="M18" s="17">
        <v>101</v>
      </c>
      <c r="N18" s="17">
        <v>97</v>
      </c>
      <c r="O18" s="316">
        <v>100</v>
      </c>
      <c r="P18" s="17">
        <v>3</v>
      </c>
      <c r="Q18" s="17">
        <v>17</v>
      </c>
      <c r="R18" s="15"/>
      <c r="S18" s="17">
        <v>83</v>
      </c>
      <c r="T18" s="316">
        <v>100</v>
      </c>
      <c r="U18" s="17">
        <v>17</v>
      </c>
      <c r="W18" s="62"/>
      <c r="X18" s="62"/>
      <c r="Y18" s="62"/>
    </row>
    <row r="19" spans="1:25" s="18" customFormat="1" ht="15">
      <c r="A19" s="18" t="s">
        <v>240</v>
      </c>
      <c r="C19" s="7"/>
      <c r="D19" s="8">
        <v>176</v>
      </c>
      <c r="E19" s="17">
        <v>108</v>
      </c>
      <c r="F19" s="17">
        <v>127</v>
      </c>
      <c r="G19" s="17"/>
      <c r="H19" s="8">
        <v>156</v>
      </c>
      <c r="I19" s="17">
        <v>119</v>
      </c>
      <c r="J19" s="17">
        <v>128</v>
      </c>
      <c r="K19" s="17">
        <v>108</v>
      </c>
      <c r="L19" s="17">
        <v>119</v>
      </c>
      <c r="M19" s="17">
        <v>126</v>
      </c>
      <c r="N19" s="17">
        <v>124</v>
      </c>
      <c r="O19" s="316">
        <v>127</v>
      </c>
      <c r="P19" s="17">
        <v>3</v>
      </c>
      <c r="Q19" s="17">
        <v>19</v>
      </c>
      <c r="R19" s="15"/>
      <c r="S19" s="17">
        <v>108</v>
      </c>
      <c r="T19" s="316">
        <v>127</v>
      </c>
      <c r="U19" s="17">
        <v>19</v>
      </c>
      <c r="W19" s="62"/>
      <c r="X19" s="62"/>
      <c r="Y19" s="62"/>
    </row>
    <row r="20" spans="1:25" s="18" customFormat="1" ht="15">
      <c r="A20" s="18" t="s">
        <v>211</v>
      </c>
      <c r="C20" s="7"/>
      <c r="D20" s="8">
        <v>99</v>
      </c>
      <c r="E20" s="17">
        <v>76</v>
      </c>
      <c r="F20" s="17">
        <v>93</v>
      </c>
      <c r="G20" s="17"/>
      <c r="H20" s="8">
        <v>84</v>
      </c>
      <c r="I20" s="17">
        <v>68</v>
      </c>
      <c r="J20" s="17">
        <v>77</v>
      </c>
      <c r="K20" s="17">
        <v>76</v>
      </c>
      <c r="L20" s="17">
        <v>84</v>
      </c>
      <c r="M20" s="17">
        <v>92</v>
      </c>
      <c r="N20" s="17">
        <v>89</v>
      </c>
      <c r="O20" s="316">
        <v>93</v>
      </c>
      <c r="P20" s="17">
        <v>4</v>
      </c>
      <c r="Q20" s="17">
        <v>17</v>
      </c>
      <c r="R20" s="15"/>
      <c r="S20" s="17">
        <v>76</v>
      </c>
      <c r="T20" s="316">
        <v>93</v>
      </c>
      <c r="U20" s="17">
        <v>17</v>
      </c>
      <c r="W20" s="62"/>
      <c r="X20" s="62"/>
      <c r="Y20" s="62"/>
    </row>
    <row r="21" spans="1:25" s="18" customFormat="1" ht="15">
      <c r="A21" s="18" t="s">
        <v>212</v>
      </c>
      <c r="C21" s="7"/>
      <c r="D21" s="8">
        <v>159</v>
      </c>
      <c r="E21" s="17">
        <v>100</v>
      </c>
      <c r="F21" s="17">
        <v>121</v>
      </c>
      <c r="G21" s="17"/>
      <c r="H21" s="8">
        <v>142</v>
      </c>
      <c r="I21" s="17">
        <v>103</v>
      </c>
      <c r="J21" s="17">
        <v>113</v>
      </c>
      <c r="K21" s="17">
        <v>100</v>
      </c>
      <c r="L21" s="17">
        <v>111</v>
      </c>
      <c r="M21" s="17">
        <v>117</v>
      </c>
      <c r="N21" s="17">
        <v>117</v>
      </c>
      <c r="O21" s="316">
        <v>121</v>
      </c>
      <c r="P21" s="17">
        <v>4</v>
      </c>
      <c r="Q21" s="17">
        <v>21</v>
      </c>
      <c r="R21" s="15"/>
      <c r="S21" s="17">
        <v>100</v>
      </c>
      <c r="T21" s="316">
        <v>121</v>
      </c>
      <c r="U21" s="17">
        <v>21</v>
      </c>
      <c r="W21" s="62"/>
      <c r="X21" s="62"/>
      <c r="Y21" s="62"/>
    </row>
    <row r="22" spans="3:21" s="18" customFormat="1" ht="15">
      <c r="C22" s="82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6"/>
      <c r="P22" s="17"/>
      <c r="Q22" s="17"/>
      <c r="R22" s="15"/>
      <c r="S22" s="184"/>
      <c r="T22" s="128"/>
      <c r="U22" s="17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63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3.00390625" style="22" customWidth="1"/>
    <col min="2" max="2" width="3.421875" style="22" customWidth="1"/>
    <col min="3" max="3" width="38.7109375" style="10" customWidth="1"/>
    <col min="4" max="4" width="9.00390625" style="76" customWidth="1"/>
    <col min="5" max="6" width="9.00390625" style="75" customWidth="1"/>
    <col min="7" max="7" width="2.8515625" style="75" customWidth="1"/>
    <col min="8" max="14" width="9.140625" style="75" customWidth="1"/>
    <col min="15" max="15" width="9.140625" style="122" customWidth="1"/>
    <col min="16" max="17" width="9.140625" style="75" customWidth="1"/>
    <col min="18" max="18" width="4.00390625" style="21" customWidth="1"/>
    <col min="19" max="19" width="9.140625" style="75" customWidth="1"/>
    <col min="20" max="20" width="9.140625" style="122" customWidth="1"/>
    <col min="21" max="21" width="9.7109375" style="75" customWidth="1"/>
    <col min="22" max="22" width="11.7109375" style="22" bestFit="1" customWidth="1"/>
    <col min="23" max="16384" width="9.140625" style="22" customWidth="1"/>
  </cols>
  <sheetData>
    <row r="1" spans="1:21" s="42" customFormat="1" ht="20.25">
      <c r="A1" s="41" t="s">
        <v>106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5"/>
      <c r="S3" s="17"/>
      <c r="T3" s="128"/>
      <c r="U3" s="17"/>
    </row>
    <row r="4" spans="1:21" s="18" customFormat="1" ht="15" customHeight="1">
      <c r="A4" s="46" t="s">
        <v>205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15"/>
      <c r="S4" s="17"/>
      <c r="T4" s="146"/>
      <c r="U4" s="17"/>
    </row>
    <row r="5" spans="1:21" s="18" customFormat="1" ht="15">
      <c r="A5" s="7" t="s">
        <v>162</v>
      </c>
      <c r="D5" s="107">
        <v>2392</v>
      </c>
      <c r="E5" s="17">
        <v>4219</v>
      </c>
      <c r="F5" s="17">
        <v>3213</v>
      </c>
      <c r="G5" s="17"/>
      <c r="H5" s="17">
        <v>3233</v>
      </c>
      <c r="I5" s="17">
        <v>4051</v>
      </c>
      <c r="J5" s="17">
        <v>3823</v>
      </c>
      <c r="K5" s="17">
        <v>4219</v>
      </c>
      <c r="L5" s="17">
        <v>4068</v>
      </c>
      <c r="M5" s="17">
        <v>3724</v>
      </c>
      <c r="N5" s="17">
        <v>3505</v>
      </c>
      <c r="O5" s="316">
        <v>3213</v>
      </c>
      <c r="P5" s="17">
        <v>-8.330955777460769</v>
      </c>
      <c r="Q5" s="17">
        <v>-23.844512917753026</v>
      </c>
      <c r="R5" s="15"/>
      <c r="S5" s="17">
        <v>4219</v>
      </c>
      <c r="T5" s="316">
        <v>3213</v>
      </c>
      <c r="U5" s="17">
        <v>-23.844512917753026</v>
      </c>
    </row>
    <row r="6" spans="1:21" s="18" customFormat="1" ht="15">
      <c r="A6" s="7"/>
      <c r="B6" s="18" t="s">
        <v>163</v>
      </c>
      <c r="D6" s="107">
        <v>1958</v>
      </c>
      <c r="E6" s="17">
        <v>3876</v>
      </c>
      <c r="F6" s="17">
        <v>2878</v>
      </c>
      <c r="G6" s="17"/>
      <c r="H6" s="17">
        <v>2721</v>
      </c>
      <c r="I6" s="17">
        <v>3692</v>
      </c>
      <c r="J6" s="17">
        <v>3419</v>
      </c>
      <c r="K6" s="17">
        <v>3876</v>
      </c>
      <c r="L6" s="17">
        <v>3764</v>
      </c>
      <c r="M6" s="17">
        <v>3431</v>
      </c>
      <c r="N6" s="17">
        <v>3171</v>
      </c>
      <c r="O6" s="316">
        <v>2878</v>
      </c>
      <c r="P6" s="17">
        <v>-9.239987385682745</v>
      </c>
      <c r="Q6" s="17">
        <v>-25.74819401444789</v>
      </c>
      <c r="R6" s="15"/>
      <c r="S6" s="17">
        <v>3876</v>
      </c>
      <c r="T6" s="316">
        <v>2878</v>
      </c>
      <c r="U6" s="17">
        <v>-25.74819401444789</v>
      </c>
    </row>
    <row r="7" spans="2:21" s="18" customFormat="1" ht="15">
      <c r="B7" s="18" t="s">
        <v>164</v>
      </c>
      <c r="D7" s="107">
        <v>434</v>
      </c>
      <c r="E7" s="17">
        <v>343</v>
      </c>
      <c r="F7" s="17">
        <v>335</v>
      </c>
      <c r="G7" s="17"/>
      <c r="H7" s="17">
        <v>512</v>
      </c>
      <c r="I7" s="17">
        <v>359</v>
      </c>
      <c r="J7" s="17">
        <v>404</v>
      </c>
      <c r="K7" s="17">
        <v>343</v>
      </c>
      <c r="L7" s="17">
        <v>304</v>
      </c>
      <c r="M7" s="17">
        <v>293</v>
      </c>
      <c r="N7" s="17">
        <v>334</v>
      </c>
      <c r="O7" s="316">
        <v>335</v>
      </c>
      <c r="P7" s="17">
        <v>0.29940119760478723</v>
      </c>
      <c r="Q7" s="17">
        <v>-2.3323615160349864</v>
      </c>
      <c r="R7" s="15"/>
      <c r="S7" s="17">
        <v>343</v>
      </c>
      <c r="T7" s="316">
        <v>335</v>
      </c>
      <c r="U7" s="17">
        <v>-2.3323615160349864</v>
      </c>
    </row>
    <row r="8" spans="3:24" ht="15">
      <c r="C8" s="6" t="s">
        <v>83</v>
      </c>
      <c r="D8" s="136">
        <v>277</v>
      </c>
      <c r="E8" s="75">
        <v>160</v>
      </c>
      <c r="F8" s="75">
        <v>28</v>
      </c>
      <c r="H8" s="75">
        <v>293</v>
      </c>
      <c r="I8" s="75">
        <v>192</v>
      </c>
      <c r="J8" s="75">
        <v>208</v>
      </c>
      <c r="K8" s="75">
        <v>160</v>
      </c>
      <c r="L8" s="75">
        <v>127</v>
      </c>
      <c r="M8" s="75">
        <v>101</v>
      </c>
      <c r="N8" s="75">
        <v>112</v>
      </c>
      <c r="O8" s="390">
        <v>28</v>
      </c>
      <c r="P8" s="75">
        <v>-75</v>
      </c>
      <c r="Q8" s="75">
        <v>-82.5</v>
      </c>
      <c r="S8" s="75">
        <v>160</v>
      </c>
      <c r="T8" s="390">
        <v>28</v>
      </c>
      <c r="U8" s="75">
        <v>-82.5</v>
      </c>
      <c r="V8" s="18"/>
      <c r="W8" s="18"/>
      <c r="X8" s="18"/>
    </row>
    <row r="9" spans="3:24" ht="15">
      <c r="C9" s="6" t="s">
        <v>84</v>
      </c>
      <c r="D9" s="136">
        <v>157</v>
      </c>
      <c r="E9" s="75">
        <v>183</v>
      </c>
      <c r="F9" s="75">
        <v>307</v>
      </c>
      <c r="H9" s="75">
        <v>219</v>
      </c>
      <c r="I9" s="75">
        <v>167</v>
      </c>
      <c r="J9" s="75">
        <v>196</v>
      </c>
      <c r="K9" s="75">
        <v>183</v>
      </c>
      <c r="L9" s="75">
        <v>177</v>
      </c>
      <c r="M9" s="75">
        <v>192</v>
      </c>
      <c r="N9" s="75">
        <v>222</v>
      </c>
      <c r="O9" s="390">
        <v>307</v>
      </c>
      <c r="P9" s="75">
        <v>38.2882882882883</v>
      </c>
      <c r="Q9" s="75">
        <v>67.75956284153007</v>
      </c>
      <c r="S9" s="75">
        <v>183</v>
      </c>
      <c r="T9" s="390">
        <v>307</v>
      </c>
      <c r="U9" s="75">
        <v>67.75956284153007</v>
      </c>
      <c r="V9" s="18"/>
      <c r="W9" s="18"/>
      <c r="X9" s="18"/>
    </row>
    <row r="10" spans="1:21" s="18" customFormat="1" ht="15">
      <c r="A10" s="58" t="s">
        <v>153</v>
      </c>
      <c r="D10" s="10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6"/>
      <c r="P10" s="17"/>
      <c r="Q10" s="17"/>
      <c r="R10" s="15"/>
      <c r="S10" s="17"/>
      <c r="T10" s="316"/>
      <c r="U10" s="17"/>
    </row>
    <row r="11" spans="1:24" ht="15">
      <c r="A11" s="10"/>
      <c r="B11" s="22" t="s">
        <v>154</v>
      </c>
      <c r="C11" s="22"/>
      <c r="D11" s="136">
        <v>1328</v>
      </c>
      <c r="E11" s="75">
        <v>2155</v>
      </c>
      <c r="F11" s="75">
        <v>2086</v>
      </c>
      <c r="H11" s="136">
        <v>1931</v>
      </c>
      <c r="I11" s="75">
        <v>2816</v>
      </c>
      <c r="J11" s="75">
        <v>2476</v>
      </c>
      <c r="K11" s="75">
        <v>2155</v>
      </c>
      <c r="L11" s="75">
        <v>2078</v>
      </c>
      <c r="M11" s="75">
        <v>1798</v>
      </c>
      <c r="N11" s="75">
        <v>2013</v>
      </c>
      <c r="O11" s="390">
        <v>2086</v>
      </c>
      <c r="P11" s="75">
        <v>3.626428216592159</v>
      </c>
      <c r="Q11" s="75">
        <v>-3.2018561484918773</v>
      </c>
      <c r="S11" s="75">
        <v>2155</v>
      </c>
      <c r="T11" s="390">
        <v>2086</v>
      </c>
      <c r="U11" s="75">
        <v>-3.2018561484918773</v>
      </c>
      <c r="V11" s="18"/>
      <c r="W11" s="18"/>
      <c r="X11" s="18"/>
    </row>
    <row r="12" spans="1:24" ht="15">
      <c r="A12" s="10"/>
      <c r="B12" s="22" t="s">
        <v>155</v>
      </c>
      <c r="C12" s="22"/>
      <c r="D12" s="136">
        <v>800</v>
      </c>
      <c r="E12" s="75">
        <v>1431</v>
      </c>
      <c r="F12" s="75">
        <v>737</v>
      </c>
      <c r="H12" s="75">
        <v>950</v>
      </c>
      <c r="I12" s="75">
        <v>791</v>
      </c>
      <c r="J12" s="75">
        <v>830</v>
      </c>
      <c r="K12" s="75">
        <v>1431</v>
      </c>
      <c r="L12" s="75">
        <v>1311</v>
      </c>
      <c r="M12" s="75">
        <v>1390</v>
      </c>
      <c r="N12" s="75">
        <v>993</v>
      </c>
      <c r="O12" s="390">
        <v>737</v>
      </c>
      <c r="P12" s="75">
        <v>-25.780463242698893</v>
      </c>
      <c r="Q12" s="75">
        <v>-48.497554157931525</v>
      </c>
      <c r="S12" s="75">
        <v>1431</v>
      </c>
      <c r="T12" s="390">
        <v>737</v>
      </c>
      <c r="U12" s="75">
        <v>-48.497554157931525</v>
      </c>
      <c r="V12" s="18"/>
      <c r="W12" s="18"/>
      <c r="X12" s="18"/>
    </row>
    <row r="13" spans="1:24" ht="15">
      <c r="A13" s="10"/>
      <c r="B13" s="22" t="s">
        <v>156</v>
      </c>
      <c r="C13" s="22"/>
      <c r="D13" s="136">
        <v>264</v>
      </c>
      <c r="E13" s="75">
        <v>633</v>
      </c>
      <c r="F13" s="75">
        <v>390</v>
      </c>
      <c r="H13" s="136">
        <v>352</v>
      </c>
      <c r="I13" s="75">
        <v>444</v>
      </c>
      <c r="J13" s="75">
        <v>517</v>
      </c>
      <c r="K13" s="75">
        <v>633</v>
      </c>
      <c r="L13" s="75">
        <v>679</v>
      </c>
      <c r="M13" s="75">
        <v>536</v>
      </c>
      <c r="N13" s="75">
        <v>499</v>
      </c>
      <c r="O13" s="390">
        <v>390</v>
      </c>
      <c r="P13" s="75">
        <v>-21.8436873747495</v>
      </c>
      <c r="Q13" s="75">
        <v>-38.38862559241706</v>
      </c>
      <c r="S13" s="75">
        <v>633</v>
      </c>
      <c r="T13" s="390">
        <v>390</v>
      </c>
      <c r="U13" s="75">
        <v>-38.38862559241706</v>
      </c>
      <c r="V13" s="18"/>
      <c r="W13" s="18"/>
      <c r="X13" s="18"/>
    </row>
    <row r="14" spans="1:21" s="18" customFormat="1" ht="15">
      <c r="A14" s="58" t="s">
        <v>157</v>
      </c>
      <c r="C14" s="22"/>
      <c r="D14" s="10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6"/>
      <c r="P14" s="17"/>
      <c r="Q14" s="17"/>
      <c r="R14" s="15"/>
      <c r="S14" s="17"/>
      <c r="T14" s="316"/>
      <c r="U14" s="17"/>
    </row>
    <row r="15" spans="2:24" ht="15">
      <c r="B15" s="22" t="s">
        <v>158</v>
      </c>
      <c r="C15" s="22"/>
      <c r="D15" s="136">
        <v>556</v>
      </c>
      <c r="E15" s="75">
        <v>540</v>
      </c>
      <c r="F15" s="75">
        <v>250</v>
      </c>
      <c r="H15" s="75">
        <v>817</v>
      </c>
      <c r="I15" s="75">
        <v>800</v>
      </c>
      <c r="J15" s="75">
        <v>629</v>
      </c>
      <c r="K15" s="75">
        <v>540</v>
      </c>
      <c r="L15" s="75">
        <v>520</v>
      </c>
      <c r="M15" s="75">
        <v>349</v>
      </c>
      <c r="N15" s="75">
        <v>284</v>
      </c>
      <c r="O15" s="390">
        <v>250</v>
      </c>
      <c r="P15" s="75">
        <v>-11.971830985915489</v>
      </c>
      <c r="Q15" s="75">
        <v>-53.703703703703695</v>
      </c>
      <c r="S15" s="75">
        <v>540</v>
      </c>
      <c r="T15" s="390">
        <v>250</v>
      </c>
      <c r="U15" s="75">
        <v>-53.703703703703695</v>
      </c>
      <c r="V15" s="18"/>
      <c r="W15" s="18"/>
      <c r="X15" s="18"/>
    </row>
    <row r="16" spans="2:24" ht="15">
      <c r="B16" s="22" t="s">
        <v>159</v>
      </c>
      <c r="C16" s="22"/>
      <c r="D16" s="136">
        <v>43</v>
      </c>
      <c r="E16" s="75">
        <v>124</v>
      </c>
      <c r="F16" s="75">
        <v>85</v>
      </c>
      <c r="H16" s="75">
        <v>121</v>
      </c>
      <c r="I16" s="75">
        <v>231</v>
      </c>
      <c r="J16" s="75">
        <v>149</v>
      </c>
      <c r="K16" s="75">
        <v>124</v>
      </c>
      <c r="L16" s="75">
        <v>106</v>
      </c>
      <c r="M16" s="75">
        <v>116</v>
      </c>
      <c r="N16" s="75">
        <v>112</v>
      </c>
      <c r="O16" s="390">
        <v>85</v>
      </c>
      <c r="P16" s="75">
        <v>-24.10714285714286</v>
      </c>
      <c r="Q16" s="75">
        <v>-31.45161290322581</v>
      </c>
      <c r="S16" s="75">
        <v>124</v>
      </c>
      <c r="T16" s="390">
        <v>85</v>
      </c>
      <c r="U16" s="75">
        <v>-31.45161290322581</v>
      </c>
      <c r="V16" s="18"/>
      <c r="W16" s="18"/>
      <c r="X16" s="18"/>
    </row>
    <row r="17" spans="2:24" ht="15">
      <c r="B17" s="22" t="s">
        <v>160</v>
      </c>
      <c r="C17" s="22"/>
      <c r="D17" s="136">
        <v>16</v>
      </c>
      <c r="E17" s="75">
        <v>22</v>
      </c>
      <c r="F17" s="75">
        <v>38</v>
      </c>
      <c r="H17" s="75">
        <v>18</v>
      </c>
      <c r="I17" s="75">
        <v>13</v>
      </c>
      <c r="J17" s="75">
        <v>13</v>
      </c>
      <c r="K17" s="75">
        <v>22</v>
      </c>
      <c r="L17" s="75">
        <v>24</v>
      </c>
      <c r="M17" s="75">
        <v>45</v>
      </c>
      <c r="N17" s="75">
        <v>37</v>
      </c>
      <c r="O17" s="390">
        <v>38</v>
      </c>
      <c r="P17" s="75">
        <v>2.7027027027026973</v>
      </c>
      <c r="Q17" s="75">
        <v>72.72727272727273</v>
      </c>
      <c r="S17" s="75">
        <v>22</v>
      </c>
      <c r="T17" s="390">
        <v>38</v>
      </c>
      <c r="U17" s="75">
        <v>72.72727272727273</v>
      </c>
      <c r="V17" s="18"/>
      <c r="W17" s="18"/>
      <c r="X17" s="18"/>
    </row>
    <row r="18" spans="2:24" ht="15">
      <c r="B18" s="22" t="s">
        <v>161</v>
      </c>
      <c r="C18" s="22"/>
      <c r="D18" s="136">
        <v>223</v>
      </c>
      <c r="E18" s="75">
        <v>300</v>
      </c>
      <c r="F18" s="75">
        <v>317</v>
      </c>
      <c r="H18" s="75">
        <v>259</v>
      </c>
      <c r="I18" s="75">
        <v>266</v>
      </c>
      <c r="J18" s="75">
        <v>349</v>
      </c>
      <c r="K18" s="75">
        <v>300</v>
      </c>
      <c r="L18" s="75">
        <v>285</v>
      </c>
      <c r="M18" s="75">
        <v>242</v>
      </c>
      <c r="N18" s="75">
        <v>346</v>
      </c>
      <c r="O18" s="390">
        <v>317</v>
      </c>
      <c r="P18" s="75">
        <v>-8.381502890173408</v>
      </c>
      <c r="Q18" s="75">
        <v>5.666666666666664</v>
      </c>
      <c r="S18" s="75">
        <v>300</v>
      </c>
      <c r="T18" s="390">
        <v>317</v>
      </c>
      <c r="U18" s="75">
        <v>5.666666666666664</v>
      </c>
      <c r="V18" s="18"/>
      <c r="W18" s="18"/>
      <c r="X18" s="18"/>
    </row>
    <row r="19" spans="2:24" ht="15">
      <c r="B19" s="22" t="s">
        <v>105</v>
      </c>
      <c r="C19" s="22"/>
      <c r="D19" s="136">
        <v>1554</v>
      </c>
      <c r="E19" s="75">
        <v>3233</v>
      </c>
      <c r="F19" s="75">
        <v>2523</v>
      </c>
      <c r="H19" s="75">
        <v>2018</v>
      </c>
      <c r="I19" s="75">
        <v>2741</v>
      </c>
      <c r="J19" s="75">
        <v>2683</v>
      </c>
      <c r="K19" s="75">
        <v>3233</v>
      </c>
      <c r="L19" s="75">
        <v>3133</v>
      </c>
      <c r="M19" s="75">
        <v>2972</v>
      </c>
      <c r="N19" s="75">
        <v>2726</v>
      </c>
      <c r="O19" s="390">
        <v>2523</v>
      </c>
      <c r="P19" s="75">
        <v>-7.446808510638303</v>
      </c>
      <c r="Q19" s="75">
        <v>-21.96102690999072</v>
      </c>
      <c r="S19" s="75">
        <v>3233</v>
      </c>
      <c r="T19" s="390">
        <v>2523</v>
      </c>
      <c r="U19" s="75">
        <v>-21.96102690999072</v>
      </c>
      <c r="V19" s="18"/>
      <c r="W19" s="18"/>
      <c r="X19" s="18"/>
    </row>
    <row r="20" spans="1:24" ht="15">
      <c r="A20" s="58" t="s">
        <v>165</v>
      </c>
      <c r="C20" s="22"/>
      <c r="D20" s="136"/>
      <c r="O20" s="390"/>
      <c r="T20" s="390"/>
      <c r="V20" s="18"/>
      <c r="W20" s="18"/>
      <c r="X20" s="18"/>
    </row>
    <row r="21" spans="2:24" ht="15">
      <c r="B21" s="22" t="s">
        <v>166</v>
      </c>
      <c r="C21" s="22"/>
      <c r="D21" s="136">
        <v>857</v>
      </c>
      <c r="E21" s="75">
        <v>1802</v>
      </c>
      <c r="F21" s="75">
        <v>1294</v>
      </c>
      <c r="H21" s="75">
        <v>1107</v>
      </c>
      <c r="I21" s="75">
        <v>1547</v>
      </c>
      <c r="J21" s="75">
        <v>1313</v>
      </c>
      <c r="K21" s="75">
        <v>1802</v>
      </c>
      <c r="L21" s="75">
        <v>1653</v>
      </c>
      <c r="M21" s="75">
        <v>969</v>
      </c>
      <c r="N21" s="75">
        <v>1323</v>
      </c>
      <c r="O21" s="390">
        <v>1294</v>
      </c>
      <c r="P21" s="75">
        <v>-2.191987906273618</v>
      </c>
      <c r="Q21" s="75">
        <v>-28.19089900110988</v>
      </c>
      <c r="S21" s="75">
        <v>1802</v>
      </c>
      <c r="T21" s="390">
        <v>1294</v>
      </c>
      <c r="U21" s="75">
        <v>-28.19089900110988</v>
      </c>
      <c r="V21" s="18"/>
      <c r="W21" s="18"/>
      <c r="X21" s="18"/>
    </row>
    <row r="22" spans="2:24" ht="15">
      <c r="B22" s="22" t="s">
        <v>167</v>
      </c>
      <c r="C22" s="22"/>
      <c r="D22" s="136">
        <v>463</v>
      </c>
      <c r="E22" s="75">
        <v>358</v>
      </c>
      <c r="F22" s="75">
        <v>225</v>
      </c>
      <c r="H22" s="75">
        <v>589</v>
      </c>
      <c r="I22" s="75">
        <v>1036</v>
      </c>
      <c r="J22" s="75">
        <v>648</v>
      </c>
      <c r="K22" s="75">
        <v>358</v>
      </c>
      <c r="L22" s="75">
        <v>265</v>
      </c>
      <c r="M22" s="75">
        <v>771</v>
      </c>
      <c r="N22" s="75">
        <v>198</v>
      </c>
      <c r="O22" s="390">
        <v>225</v>
      </c>
      <c r="P22" s="75">
        <v>13.636363636363647</v>
      </c>
      <c r="Q22" s="75">
        <v>-37.150837988826815</v>
      </c>
      <c r="S22" s="75">
        <v>358</v>
      </c>
      <c r="T22" s="390">
        <v>225</v>
      </c>
      <c r="U22" s="75">
        <v>-37.150837988826815</v>
      </c>
      <c r="V22" s="18"/>
      <c r="W22" s="18"/>
      <c r="X22" s="18"/>
    </row>
    <row r="23" spans="2:24" ht="15">
      <c r="B23" s="22" t="s">
        <v>168</v>
      </c>
      <c r="C23" s="22"/>
      <c r="D23" s="136">
        <v>326</v>
      </c>
      <c r="E23" s="75">
        <v>113</v>
      </c>
      <c r="F23" s="75">
        <v>124</v>
      </c>
      <c r="H23" s="75">
        <v>495</v>
      </c>
      <c r="I23" s="75">
        <v>468</v>
      </c>
      <c r="J23" s="75">
        <v>655</v>
      </c>
      <c r="K23" s="75">
        <v>113</v>
      </c>
      <c r="L23" s="75">
        <v>245</v>
      </c>
      <c r="M23" s="75">
        <v>141</v>
      </c>
      <c r="N23" s="75">
        <v>655</v>
      </c>
      <c r="O23" s="390">
        <v>124</v>
      </c>
      <c r="P23" s="75">
        <v>-81.06870229007633</v>
      </c>
      <c r="Q23" s="75">
        <v>9.734513274336276</v>
      </c>
      <c r="S23" s="75">
        <v>113</v>
      </c>
      <c r="T23" s="390">
        <v>124</v>
      </c>
      <c r="U23" s="75">
        <v>9.734513274336276</v>
      </c>
      <c r="V23" s="18"/>
      <c r="W23" s="18"/>
      <c r="X23" s="18"/>
    </row>
    <row r="24" spans="2:24" ht="15">
      <c r="B24" s="22" t="s">
        <v>169</v>
      </c>
      <c r="C24" s="22"/>
      <c r="D24" s="136">
        <v>746</v>
      </c>
      <c r="E24" s="75">
        <v>1946</v>
      </c>
      <c r="F24" s="75">
        <v>1570</v>
      </c>
      <c r="H24" s="75">
        <v>1042</v>
      </c>
      <c r="I24" s="75">
        <v>1000</v>
      </c>
      <c r="J24" s="75">
        <v>1207</v>
      </c>
      <c r="K24" s="75">
        <v>1946</v>
      </c>
      <c r="L24" s="75">
        <v>1905</v>
      </c>
      <c r="M24" s="75">
        <v>1843</v>
      </c>
      <c r="N24" s="75">
        <v>1329</v>
      </c>
      <c r="O24" s="390">
        <v>1570</v>
      </c>
      <c r="P24" s="75">
        <v>18.133935289691493</v>
      </c>
      <c r="Q24" s="75">
        <v>-19.321685508735865</v>
      </c>
      <c r="S24" s="75">
        <v>1946</v>
      </c>
      <c r="T24" s="390">
        <v>1570</v>
      </c>
      <c r="U24" s="75">
        <v>-19.321685508735865</v>
      </c>
      <c r="V24" s="18"/>
      <c r="W24" s="18"/>
      <c r="X24" s="18"/>
    </row>
    <row r="25" spans="3:24" ht="15">
      <c r="C25" s="22"/>
      <c r="D25" s="136"/>
      <c r="O25" s="390"/>
      <c r="T25" s="390"/>
      <c r="V25" s="18"/>
      <c r="W25" s="18"/>
      <c r="X25" s="18"/>
    </row>
    <row r="26" spans="1:21" s="18" customFormat="1" ht="15">
      <c r="A26" s="18" t="s">
        <v>206</v>
      </c>
      <c r="D26" s="107">
        <v>319</v>
      </c>
      <c r="E26" s="17">
        <v>533</v>
      </c>
      <c r="F26" s="17">
        <v>616</v>
      </c>
      <c r="G26" s="17"/>
      <c r="H26" s="17">
        <v>387</v>
      </c>
      <c r="I26" s="17">
        <v>693</v>
      </c>
      <c r="J26" s="17">
        <v>552</v>
      </c>
      <c r="K26" s="17">
        <v>533</v>
      </c>
      <c r="L26" s="17">
        <v>542</v>
      </c>
      <c r="M26" s="17">
        <v>536</v>
      </c>
      <c r="N26" s="17">
        <v>670</v>
      </c>
      <c r="O26" s="316">
        <v>616</v>
      </c>
      <c r="P26" s="17">
        <v>-8.059701492537318</v>
      </c>
      <c r="Q26" s="17">
        <v>15.572232645403371</v>
      </c>
      <c r="R26" s="15"/>
      <c r="S26" s="17">
        <v>533</v>
      </c>
      <c r="T26" s="316">
        <v>616</v>
      </c>
      <c r="U26" s="17">
        <v>15.572232645403371</v>
      </c>
    </row>
    <row r="27" spans="1:24" ht="15">
      <c r="A27" s="58" t="s">
        <v>153</v>
      </c>
      <c r="C27" s="22"/>
      <c r="D27" s="136"/>
      <c r="O27" s="390"/>
      <c r="T27" s="390"/>
      <c r="V27" s="18"/>
      <c r="W27" s="18"/>
      <c r="X27" s="18"/>
    </row>
    <row r="28" spans="1:24" ht="15">
      <c r="A28" s="18"/>
      <c r="B28" s="22" t="s">
        <v>154</v>
      </c>
      <c r="C28" s="22"/>
      <c r="D28" s="136">
        <v>213</v>
      </c>
      <c r="E28" s="75">
        <v>389</v>
      </c>
      <c r="F28" s="75">
        <v>443</v>
      </c>
      <c r="H28" s="75">
        <v>282</v>
      </c>
      <c r="I28" s="75">
        <v>467</v>
      </c>
      <c r="J28" s="75">
        <v>440</v>
      </c>
      <c r="K28" s="75">
        <v>389</v>
      </c>
      <c r="L28" s="75">
        <v>402</v>
      </c>
      <c r="M28" s="75">
        <v>385</v>
      </c>
      <c r="N28" s="75">
        <v>422</v>
      </c>
      <c r="O28" s="390">
        <v>443</v>
      </c>
      <c r="P28" s="75">
        <v>4.976303317535535</v>
      </c>
      <c r="Q28" s="75">
        <v>13.881748071979437</v>
      </c>
      <c r="S28" s="75">
        <v>389</v>
      </c>
      <c r="T28" s="390">
        <v>443</v>
      </c>
      <c r="U28" s="75">
        <v>13.881748071979437</v>
      </c>
      <c r="V28" s="18"/>
      <c r="W28" s="18"/>
      <c r="X28" s="18"/>
    </row>
    <row r="29" spans="2:24" ht="15">
      <c r="B29" s="22" t="s">
        <v>155</v>
      </c>
      <c r="C29" s="22"/>
      <c r="D29" s="136">
        <v>57</v>
      </c>
      <c r="E29" s="75">
        <v>90</v>
      </c>
      <c r="F29" s="75">
        <v>145</v>
      </c>
      <c r="H29" s="75">
        <v>61</v>
      </c>
      <c r="I29" s="75">
        <v>169</v>
      </c>
      <c r="J29" s="75">
        <v>68</v>
      </c>
      <c r="K29" s="75">
        <v>90</v>
      </c>
      <c r="L29" s="75">
        <v>106</v>
      </c>
      <c r="M29" s="75">
        <v>116</v>
      </c>
      <c r="N29" s="75">
        <v>218</v>
      </c>
      <c r="O29" s="390">
        <v>145</v>
      </c>
      <c r="P29" s="75">
        <v>-33.48623853211009</v>
      </c>
      <c r="Q29" s="75">
        <v>61.111111111111114</v>
      </c>
      <c r="S29" s="75">
        <v>90</v>
      </c>
      <c r="T29" s="390">
        <v>145</v>
      </c>
      <c r="U29" s="75">
        <v>61.111111111111114</v>
      </c>
      <c r="V29" s="18"/>
      <c r="W29" s="18"/>
      <c r="X29" s="18"/>
    </row>
    <row r="30" spans="2:24" ht="15">
      <c r="B30" s="22" t="s">
        <v>156</v>
      </c>
      <c r="C30" s="6"/>
      <c r="D30" s="136">
        <v>49</v>
      </c>
      <c r="E30" s="75">
        <v>54</v>
      </c>
      <c r="F30" s="75">
        <v>28</v>
      </c>
      <c r="H30" s="75">
        <v>44</v>
      </c>
      <c r="I30" s="75">
        <v>57</v>
      </c>
      <c r="J30" s="75">
        <v>44</v>
      </c>
      <c r="K30" s="75">
        <v>54</v>
      </c>
      <c r="L30" s="75">
        <v>34</v>
      </c>
      <c r="M30" s="75">
        <v>35</v>
      </c>
      <c r="N30" s="75">
        <v>30</v>
      </c>
      <c r="O30" s="390">
        <v>28</v>
      </c>
      <c r="P30" s="75">
        <v>-6.666666666666665</v>
      </c>
      <c r="Q30" s="75">
        <v>-48.14814814814815</v>
      </c>
      <c r="S30" s="75">
        <v>54</v>
      </c>
      <c r="T30" s="390">
        <v>28</v>
      </c>
      <c r="U30" s="75">
        <v>-48.14814814814815</v>
      </c>
      <c r="V30" s="18"/>
      <c r="W30" s="18"/>
      <c r="X30" s="18"/>
    </row>
    <row r="31" spans="3:24" ht="15">
      <c r="C31" s="6"/>
      <c r="D31" s="136"/>
      <c r="O31" s="390"/>
      <c r="T31" s="390"/>
      <c r="V31" s="18"/>
      <c r="W31" s="18"/>
      <c r="X31" s="18"/>
    </row>
    <row r="32" spans="1:24" ht="15">
      <c r="A32" s="46" t="s">
        <v>207</v>
      </c>
      <c r="C32" s="6"/>
      <c r="D32" s="136"/>
      <c r="O32" s="390"/>
      <c r="T32" s="390"/>
      <c r="V32" s="18"/>
      <c r="W32" s="18"/>
      <c r="X32" s="18"/>
    </row>
    <row r="33" spans="1:21" s="18" customFormat="1" ht="15">
      <c r="A33" s="18" t="s">
        <v>163</v>
      </c>
      <c r="B33" s="7"/>
      <c r="D33" s="107">
        <v>1958</v>
      </c>
      <c r="E33" s="17">
        <v>3876</v>
      </c>
      <c r="F33" s="17">
        <v>2878</v>
      </c>
      <c r="G33" s="17"/>
      <c r="H33" s="17">
        <v>2721</v>
      </c>
      <c r="I33" s="17">
        <v>3692</v>
      </c>
      <c r="J33" s="17">
        <v>3419</v>
      </c>
      <c r="K33" s="17">
        <v>3876</v>
      </c>
      <c r="L33" s="17">
        <v>3764</v>
      </c>
      <c r="M33" s="17">
        <v>3431</v>
      </c>
      <c r="N33" s="17">
        <v>3171</v>
      </c>
      <c r="O33" s="316">
        <v>2878</v>
      </c>
      <c r="P33" s="17">
        <v>-9.239987385682745</v>
      </c>
      <c r="Q33" s="17">
        <v>-25.74819401444789</v>
      </c>
      <c r="R33" s="15"/>
      <c r="S33" s="17">
        <v>3876</v>
      </c>
      <c r="T33" s="316">
        <v>2878</v>
      </c>
      <c r="U33" s="17">
        <v>-25.74819401444789</v>
      </c>
    </row>
    <row r="34" spans="1:24" ht="15">
      <c r="A34" s="49" t="s">
        <v>87</v>
      </c>
      <c r="D34" s="136"/>
      <c r="O34" s="390"/>
      <c r="T34" s="390"/>
      <c r="V34" s="18"/>
      <c r="W34" s="18"/>
      <c r="X34" s="18"/>
    </row>
    <row r="35" spans="1:24" ht="15">
      <c r="A35" s="28"/>
      <c r="B35" s="22" t="s">
        <v>361</v>
      </c>
      <c r="D35" s="136">
        <v>474</v>
      </c>
      <c r="E35" s="75">
        <v>513</v>
      </c>
      <c r="F35" s="75">
        <v>317</v>
      </c>
      <c r="H35" s="75">
        <v>615</v>
      </c>
      <c r="I35" s="75">
        <v>681</v>
      </c>
      <c r="J35" s="75">
        <v>635</v>
      </c>
      <c r="K35" s="75">
        <v>513</v>
      </c>
      <c r="L35" s="75">
        <v>496</v>
      </c>
      <c r="M35" s="75">
        <v>396</v>
      </c>
      <c r="N35" s="75">
        <v>377</v>
      </c>
      <c r="O35" s="390">
        <v>317</v>
      </c>
      <c r="P35" s="75">
        <v>-15.915119363395224</v>
      </c>
      <c r="Q35" s="75">
        <v>-38.20662768031189</v>
      </c>
      <c r="S35" s="75">
        <v>513</v>
      </c>
      <c r="T35" s="390">
        <v>317</v>
      </c>
      <c r="U35" s="75">
        <v>-38.20662768031189</v>
      </c>
      <c r="V35" s="18"/>
      <c r="W35" s="18"/>
      <c r="X35" s="18"/>
    </row>
    <row r="36" spans="1:24" ht="15">
      <c r="A36" s="28"/>
      <c r="B36" s="22" t="s">
        <v>357</v>
      </c>
      <c r="D36" s="136">
        <v>1484</v>
      </c>
      <c r="E36" s="75">
        <v>3363</v>
      </c>
      <c r="F36" s="75">
        <v>2561</v>
      </c>
      <c r="H36" s="75">
        <v>2106</v>
      </c>
      <c r="I36" s="75">
        <v>3011</v>
      </c>
      <c r="J36" s="75">
        <v>2784</v>
      </c>
      <c r="K36" s="75">
        <v>3363</v>
      </c>
      <c r="L36" s="75">
        <v>3268</v>
      </c>
      <c r="M36" s="75">
        <v>3035</v>
      </c>
      <c r="N36" s="75">
        <v>2794</v>
      </c>
      <c r="O36" s="390">
        <v>2561</v>
      </c>
      <c r="P36" s="75">
        <v>-8.339298496778813</v>
      </c>
      <c r="Q36" s="75">
        <v>-23.847754980672022</v>
      </c>
      <c r="S36" s="75">
        <v>3363</v>
      </c>
      <c r="T36" s="390">
        <v>2561</v>
      </c>
      <c r="U36" s="75">
        <v>-23.847754980672022</v>
      </c>
      <c r="V36" s="18"/>
      <c r="W36" s="18"/>
      <c r="X36" s="18"/>
    </row>
    <row r="37" spans="1:24" ht="4.5" customHeight="1">
      <c r="A37" s="29"/>
      <c r="B37" s="172"/>
      <c r="D37" s="173"/>
      <c r="O37" s="390"/>
      <c r="T37" s="390"/>
      <c r="V37" s="18"/>
      <c r="W37" s="18"/>
      <c r="X37" s="18"/>
    </row>
    <row r="38" spans="1:21" s="18" customFormat="1" ht="15">
      <c r="A38" s="58" t="s">
        <v>86</v>
      </c>
      <c r="D38" s="10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16"/>
      <c r="P38" s="17"/>
      <c r="Q38" s="17"/>
      <c r="R38" s="15"/>
      <c r="S38" s="17"/>
      <c r="T38" s="316"/>
      <c r="U38" s="17"/>
    </row>
    <row r="39" spans="1:24" ht="15">
      <c r="A39" s="29"/>
      <c r="B39" s="10" t="s">
        <v>53</v>
      </c>
      <c r="D39" s="136">
        <v>678</v>
      </c>
      <c r="E39" s="75">
        <v>731</v>
      </c>
      <c r="F39" s="75">
        <v>594</v>
      </c>
      <c r="H39" s="75">
        <v>747</v>
      </c>
      <c r="I39" s="75">
        <v>803</v>
      </c>
      <c r="J39" s="75">
        <v>773</v>
      </c>
      <c r="K39" s="75">
        <v>731</v>
      </c>
      <c r="L39" s="75">
        <v>700</v>
      </c>
      <c r="M39" s="75">
        <v>648</v>
      </c>
      <c r="N39" s="75">
        <v>635</v>
      </c>
      <c r="O39" s="390">
        <v>594</v>
      </c>
      <c r="P39" s="75">
        <v>-6.456692913385831</v>
      </c>
      <c r="Q39" s="75">
        <v>-18.741450068399455</v>
      </c>
      <c r="S39" s="75">
        <v>731</v>
      </c>
      <c r="T39" s="390">
        <v>594</v>
      </c>
      <c r="U39" s="75">
        <v>-18.741450068399455</v>
      </c>
      <c r="V39" s="18"/>
      <c r="W39" s="18"/>
      <c r="X39" s="18"/>
    </row>
    <row r="40" spans="1:24" ht="15">
      <c r="A40" s="29"/>
      <c r="B40" s="78" t="s">
        <v>54</v>
      </c>
      <c r="D40" s="136">
        <v>587</v>
      </c>
      <c r="E40" s="75">
        <v>567</v>
      </c>
      <c r="F40" s="75">
        <v>359</v>
      </c>
      <c r="H40" s="75">
        <v>860</v>
      </c>
      <c r="I40" s="75">
        <v>769</v>
      </c>
      <c r="J40" s="75">
        <v>650</v>
      </c>
      <c r="K40" s="75">
        <v>567</v>
      </c>
      <c r="L40" s="75">
        <v>540</v>
      </c>
      <c r="M40" s="75">
        <v>442</v>
      </c>
      <c r="N40" s="75">
        <v>377</v>
      </c>
      <c r="O40" s="390">
        <v>359</v>
      </c>
      <c r="P40" s="75">
        <v>-4.774535809018565</v>
      </c>
      <c r="Q40" s="75">
        <v>-36.68430335097001</v>
      </c>
      <c r="S40" s="75">
        <v>567</v>
      </c>
      <c r="T40" s="390">
        <v>359</v>
      </c>
      <c r="U40" s="75">
        <v>-36.68430335097001</v>
      </c>
      <c r="V40" s="18"/>
      <c r="W40" s="18"/>
      <c r="X40" s="18"/>
    </row>
    <row r="41" spans="1:24" ht="15">
      <c r="A41" s="29"/>
      <c r="B41" s="78" t="s">
        <v>81</v>
      </c>
      <c r="D41" s="136">
        <v>457</v>
      </c>
      <c r="E41" s="75">
        <v>352</v>
      </c>
      <c r="F41" s="75">
        <v>250</v>
      </c>
      <c r="H41" s="75">
        <v>494</v>
      </c>
      <c r="I41" s="75">
        <v>441</v>
      </c>
      <c r="J41" s="75">
        <v>376</v>
      </c>
      <c r="K41" s="75">
        <v>352</v>
      </c>
      <c r="L41" s="75">
        <v>361</v>
      </c>
      <c r="M41" s="75">
        <v>316</v>
      </c>
      <c r="N41" s="75">
        <v>270</v>
      </c>
      <c r="O41" s="390">
        <v>250</v>
      </c>
      <c r="P41" s="75">
        <v>-7.4074074074074066</v>
      </c>
      <c r="Q41" s="75">
        <v>-28.97727272727273</v>
      </c>
      <c r="S41" s="75">
        <v>352</v>
      </c>
      <c r="T41" s="390">
        <v>250</v>
      </c>
      <c r="U41" s="75">
        <v>-28.97727272727273</v>
      </c>
      <c r="V41" s="18"/>
      <c r="W41" s="18"/>
      <c r="X41" s="18"/>
    </row>
    <row r="42" spans="1:24" ht="15">
      <c r="A42" s="29"/>
      <c r="B42" s="78" t="s">
        <v>98</v>
      </c>
      <c r="D42" s="136">
        <v>133</v>
      </c>
      <c r="E42" s="75">
        <v>157</v>
      </c>
      <c r="F42" s="75">
        <v>164</v>
      </c>
      <c r="H42" s="75">
        <v>184</v>
      </c>
      <c r="I42" s="75">
        <v>250</v>
      </c>
      <c r="J42" s="75">
        <v>174</v>
      </c>
      <c r="K42" s="75">
        <v>157</v>
      </c>
      <c r="L42" s="75">
        <v>149</v>
      </c>
      <c r="M42" s="75">
        <v>138</v>
      </c>
      <c r="N42" s="75">
        <v>146</v>
      </c>
      <c r="O42" s="390">
        <v>164</v>
      </c>
      <c r="P42" s="75">
        <v>12.328767123287676</v>
      </c>
      <c r="Q42" s="75">
        <v>4.458598726114649</v>
      </c>
      <c r="S42" s="75">
        <v>157</v>
      </c>
      <c r="T42" s="390">
        <v>164</v>
      </c>
      <c r="U42" s="75">
        <v>4.458598726114649</v>
      </c>
      <c r="V42" s="18"/>
      <c r="W42" s="18"/>
      <c r="X42" s="18"/>
    </row>
    <row r="43" spans="1:24" ht="15">
      <c r="A43" s="29"/>
      <c r="B43" s="78" t="s">
        <v>82</v>
      </c>
      <c r="D43" s="136">
        <v>103</v>
      </c>
      <c r="E43" s="75">
        <v>2069</v>
      </c>
      <c r="F43" s="75">
        <v>1511</v>
      </c>
      <c r="H43" s="75">
        <v>436</v>
      </c>
      <c r="I43" s="75">
        <v>1429</v>
      </c>
      <c r="J43" s="75">
        <v>1446</v>
      </c>
      <c r="K43" s="75">
        <v>2069</v>
      </c>
      <c r="L43" s="75">
        <v>2014</v>
      </c>
      <c r="M43" s="75">
        <v>1887</v>
      </c>
      <c r="N43" s="75">
        <v>1743</v>
      </c>
      <c r="O43" s="390">
        <v>1511</v>
      </c>
      <c r="P43" s="75">
        <v>-13.31038439472174</v>
      </c>
      <c r="Q43" s="75">
        <v>-26.969550507491547</v>
      </c>
      <c r="S43" s="75">
        <v>2069</v>
      </c>
      <c r="T43" s="390">
        <v>1511</v>
      </c>
      <c r="U43" s="75">
        <v>-26.969550507491547</v>
      </c>
      <c r="V43" s="18"/>
      <c r="W43" s="18"/>
      <c r="X43" s="18"/>
    </row>
    <row r="44" spans="1:24" ht="15">
      <c r="A44" s="49" t="s">
        <v>94</v>
      </c>
      <c r="D44" s="136"/>
      <c r="O44" s="390"/>
      <c r="T44" s="390"/>
      <c r="V44" s="18"/>
      <c r="W44" s="18"/>
      <c r="X44" s="18"/>
    </row>
    <row r="45" spans="1:24" ht="15">
      <c r="A45" s="29"/>
      <c r="B45" s="79" t="s">
        <v>88</v>
      </c>
      <c r="D45" s="136">
        <v>720</v>
      </c>
      <c r="E45" s="75">
        <v>735</v>
      </c>
      <c r="F45" s="75">
        <v>502</v>
      </c>
      <c r="H45" s="75">
        <v>824</v>
      </c>
      <c r="I45" s="75">
        <v>782</v>
      </c>
      <c r="J45" s="75">
        <v>694</v>
      </c>
      <c r="K45" s="75">
        <v>735</v>
      </c>
      <c r="L45" s="75">
        <v>697</v>
      </c>
      <c r="M45" s="75">
        <v>612</v>
      </c>
      <c r="N45" s="75">
        <v>533</v>
      </c>
      <c r="O45" s="390">
        <v>502</v>
      </c>
      <c r="P45" s="75">
        <v>-5.816135084427765</v>
      </c>
      <c r="Q45" s="75">
        <v>-31.70068027210884</v>
      </c>
      <c r="S45" s="75">
        <v>735</v>
      </c>
      <c r="T45" s="390">
        <v>502</v>
      </c>
      <c r="U45" s="75">
        <v>-31.70068027210884</v>
      </c>
      <c r="V45" s="18"/>
      <c r="W45" s="18"/>
      <c r="X45" s="18"/>
    </row>
    <row r="46" spans="2:24" ht="15">
      <c r="B46" s="79" t="s">
        <v>89</v>
      </c>
      <c r="D46" s="136">
        <v>96</v>
      </c>
      <c r="E46" s="75">
        <v>89</v>
      </c>
      <c r="F46" s="75">
        <v>90</v>
      </c>
      <c r="H46" s="75">
        <v>258</v>
      </c>
      <c r="I46" s="75">
        <v>203</v>
      </c>
      <c r="J46" s="75">
        <v>93</v>
      </c>
      <c r="K46" s="75">
        <v>89</v>
      </c>
      <c r="L46" s="75">
        <v>131</v>
      </c>
      <c r="M46" s="75">
        <v>47</v>
      </c>
      <c r="N46" s="75">
        <v>39</v>
      </c>
      <c r="O46" s="390">
        <v>90</v>
      </c>
      <c r="P46" s="75" t="s">
        <v>387</v>
      </c>
      <c r="Q46" s="75">
        <v>1.1235955056179803</v>
      </c>
      <c r="S46" s="75">
        <v>89</v>
      </c>
      <c r="T46" s="390">
        <v>90</v>
      </c>
      <c r="U46" s="75">
        <v>1.1235955056179803</v>
      </c>
      <c r="V46" s="18"/>
      <c r="W46" s="18"/>
      <c r="X46" s="18"/>
    </row>
    <row r="47" spans="2:24" ht="15">
      <c r="B47" s="79" t="s">
        <v>90</v>
      </c>
      <c r="D47" s="136">
        <v>193</v>
      </c>
      <c r="E47" s="75">
        <v>188</v>
      </c>
      <c r="F47" s="75">
        <v>118</v>
      </c>
      <c r="H47" s="75">
        <v>214</v>
      </c>
      <c r="I47" s="75">
        <v>242</v>
      </c>
      <c r="J47" s="75">
        <v>234</v>
      </c>
      <c r="K47" s="75">
        <v>188</v>
      </c>
      <c r="L47" s="75">
        <v>175</v>
      </c>
      <c r="M47" s="75">
        <v>140</v>
      </c>
      <c r="N47" s="75">
        <v>125</v>
      </c>
      <c r="O47" s="390">
        <v>118</v>
      </c>
      <c r="P47" s="75">
        <v>-5.6</v>
      </c>
      <c r="Q47" s="75">
        <v>-37.23404255319149</v>
      </c>
      <c r="S47" s="75">
        <v>188</v>
      </c>
      <c r="T47" s="390">
        <v>118</v>
      </c>
      <c r="U47" s="75">
        <v>-37.23404255319149</v>
      </c>
      <c r="V47" s="18"/>
      <c r="W47" s="18"/>
      <c r="X47" s="18"/>
    </row>
    <row r="48" spans="2:24" ht="15">
      <c r="B48" s="79" t="s">
        <v>91</v>
      </c>
      <c r="D48" s="136">
        <v>381</v>
      </c>
      <c r="E48" s="75">
        <v>472</v>
      </c>
      <c r="F48" s="75">
        <v>248</v>
      </c>
      <c r="H48" s="75">
        <v>472</v>
      </c>
      <c r="I48" s="75">
        <v>509</v>
      </c>
      <c r="J48" s="75">
        <v>480</v>
      </c>
      <c r="K48" s="75">
        <v>472</v>
      </c>
      <c r="L48" s="75">
        <v>459</v>
      </c>
      <c r="M48" s="75">
        <v>411</v>
      </c>
      <c r="N48" s="75">
        <v>322</v>
      </c>
      <c r="O48" s="390">
        <v>248</v>
      </c>
      <c r="P48" s="75">
        <v>-22.981366459627328</v>
      </c>
      <c r="Q48" s="75">
        <v>-47.45762711864406</v>
      </c>
      <c r="S48" s="75">
        <v>472</v>
      </c>
      <c r="T48" s="390">
        <v>248</v>
      </c>
      <c r="U48" s="75">
        <v>-47.45762711864406</v>
      </c>
      <c r="V48" s="18"/>
      <c r="W48" s="18"/>
      <c r="X48" s="18"/>
    </row>
    <row r="49" spans="2:24" ht="15">
      <c r="B49" s="79" t="s">
        <v>92</v>
      </c>
      <c r="D49" s="136">
        <v>24</v>
      </c>
      <c r="E49" s="75">
        <v>264</v>
      </c>
      <c r="F49" s="75">
        <v>646</v>
      </c>
      <c r="H49" s="75">
        <v>29</v>
      </c>
      <c r="I49" s="75">
        <v>221</v>
      </c>
      <c r="J49" s="75">
        <v>246</v>
      </c>
      <c r="K49" s="75">
        <v>264</v>
      </c>
      <c r="L49" s="75">
        <v>290</v>
      </c>
      <c r="M49" s="75">
        <v>284</v>
      </c>
      <c r="N49" s="75">
        <v>628</v>
      </c>
      <c r="O49" s="390">
        <v>646</v>
      </c>
      <c r="P49" s="75">
        <v>2.866242038216571</v>
      </c>
      <c r="Q49" s="75" t="s">
        <v>387</v>
      </c>
      <c r="S49" s="75">
        <v>264</v>
      </c>
      <c r="T49" s="390">
        <v>646</v>
      </c>
      <c r="U49" s="75" t="s">
        <v>387</v>
      </c>
      <c r="V49" s="18"/>
      <c r="W49" s="18"/>
      <c r="X49" s="18"/>
    </row>
    <row r="50" spans="2:24" ht="15">
      <c r="B50" s="79" t="s">
        <v>93</v>
      </c>
      <c r="D50" s="136">
        <v>145</v>
      </c>
      <c r="E50" s="75">
        <v>1738</v>
      </c>
      <c r="F50" s="75">
        <v>960</v>
      </c>
      <c r="H50" s="75">
        <v>433</v>
      </c>
      <c r="I50" s="75">
        <v>1209</v>
      </c>
      <c r="J50" s="75">
        <v>1200</v>
      </c>
      <c r="K50" s="75">
        <v>1738</v>
      </c>
      <c r="L50" s="75">
        <v>1649</v>
      </c>
      <c r="M50" s="75">
        <v>1622</v>
      </c>
      <c r="N50" s="75">
        <v>1200</v>
      </c>
      <c r="O50" s="390">
        <v>960</v>
      </c>
      <c r="P50" s="75">
        <v>-20</v>
      </c>
      <c r="Q50" s="75">
        <v>-44.764096662830845</v>
      </c>
      <c r="S50" s="75">
        <v>1738</v>
      </c>
      <c r="T50" s="390">
        <v>960</v>
      </c>
      <c r="U50" s="75">
        <v>-44.764096662830845</v>
      </c>
      <c r="V50" s="18"/>
      <c r="W50" s="18"/>
      <c r="X50" s="18"/>
    </row>
    <row r="51" spans="2:24" ht="15">
      <c r="B51" s="79" t="s">
        <v>95</v>
      </c>
      <c r="D51" s="136">
        <v>223</v>
      </c>
      <c r="E51" s="75">
        <v>234</v>
      </c>
      <c r="F51" s="75">
        <v>173</v>
      </c>
      <c r="H51" s="75">
        <v>299</v>
      </c>
      <c r="I51" s="75">
        <v>310</v>
      </c>
      <c r="J51" s="75">
        <v>265</v>
      </c>
      <c r="K51" s="75">
        <v>234</v>
      </c>
      <c r="L51" s="75">
        <v>212</v>
      </c>
      <c r="M51" s="75">
        <v>176</v>
      </c>
      <c r="N51" s="75">
        <v>174</v>
      </c>
      <c r="O51" s="390">
        <v>173</v>
      </c>
      <c r="P51" s="75">
        <v>-0.5747126436781658</v>
      </c>
      <c r="Q51" s="75">
        <v>-26.068376068376065</v>
      </c>
      <c r="S51" s="75">
        <v>234</v>
      </c>
      <c r="T51" s="390">
        <v>173</v>
      </c>
      <c r="U51" s="75">
        <v>-26.068376068376065</v>
      </c>
      <c r="V51" s="18"/>
      <c r="W51" s="18"/>
      <c r="X51" s="18"/>
    </row>
    <row r="52" spans="2:24" ht="15">
      <c r="B52" s="79" t="s">
        <v>39</v>
      </c>
      <c r="D52" s="136">
        <v>176</v>
      </c>
      <c r="E52" s="75">
        <v>156</v>
      </c>
      <c r="F52" s="75">
        <v>141</v>
      </c>
      <c r="H52" s="75">
        <v>192</v>
      </c>
      <c r="I52" s="75">
        <v>216</v>
      </c>
      <c r="J52" s="75">
        <v>207</v>
      </c>
      <c r="K52" s="75">
        <v>156</v>
      </c>
      <c r="L52" s="75">
        <v>151</v>
      </c>
      <c r="M52" s="75">
        <v>139</v>
      </c>
      <c r="N52" s="75">
        <v>150</v>
      </c>
      <c r="O52" s="390">
        <v>141</v>
      </c>
      <c r="P52" s="75">
        <v>-6.000000000000005</v>
      </c>
      <c r="Q52" s="75">
        <v>-9.615384615384615</v>
      </c>
      <c r="S52" s="75">
        <v>156</v>
      </c>
      <c r="T52" s="390">
        <v>141</v>
      </c>
      <c r="U52" s="75">
        <v>-9.615384615384615</v>
      </c>
      <c r="V52" s="18"/>
      <c r="W52" s="18"/>
      <c r="X52" s="18"/>
    </row>
    <row r="53" spans="4:24" ht="15">
      <c r="D53" s="136"/>
      <c r="O53" s="149"/>
      <c r="T53" s="149"/>
      <c r="V53" s="18"/>
      <c r="W53" s="18"/>
      <c r="X53" s="18"/>
    </row>
    <row r="54" spans="1:24" ht="15">
      <c r="A54" s="47" t="s">
        <v>221</v>
      </c>
      <c r="B54" s="24"/>
      <c r="C54" s="24"/>
      <c r="D54" s="136"/>
      <c r="O54" s="149"/>
      <c r="T54" s="149"/>
      <c r="V54" s="18"/>
      <c r="W54" s="18"/>
      <c r="X54" s="18"/>
    </row>
    <row r="55" spans="2:21" s="18" customFormat="1" ht="15">
      <c r="B55" s="18" t="s">
        <v>120</v>
      </c>
      <c r="C55" s="91"/>
      <c r="D55" s="107">
        <v>1442</v>
      </c>
      <c r="E55" s="17">
        <v>2392</v>
      </c>
      <c r="F55" s="17">
        <v>4219</v>
      </c>
      <c r="G55" s="17"/>
      <c r="H55" s="17">
        <v>2392</v>
      </c>
      <c r="I55" s="17">
        <v>3233</v>
      </c>
      <c r="J55" s="17">
        <v>4051</v>
      </c>
      <c r="K55" s="17">
        <v>3823</v>
      </c>
      <c r="L55" s="17">
        <v>4219</v>
      </c>
      <c r="M55" s="17">
        <v>4068</v>
      </c>
      <c r="N55" s="17">
        <v>3724</v>
      </c>
      <c r="O55" s="316">
        <v>3505</v>
      </c>
      <c r="P55" s="17">
        <v>-5.880773361976366</v>
      </c>
      <c r="Q55" s="17">
        <v>-8.318074810358356</v>
      </c>
      <c r="R55" s="15"/>
      <c r="S55" s="17">
        <v>2392</v>
      </c>
      <c r="T55" s="316">
        <v>4219</v>
      </c>
      <c r="U55" s="17">
        <v>76.37959866220736</v>
      </c>
    </row>
    <row r="56" spans="2:24" ht="15">
      <c r="B56" s="22" t="s">
        <v>117</v>
      </c>
      <c r="C56" s="92"/>
      <c r="D56" s="136">
        <v>1714</v>
      </c>
      <c r="E56" s="75">
        <v>3372</v>
      </c>
      <c r="F56" s="75">
        <v>1081</v>
      </c>
      <c r="H56" s="75">
        <v>926</v>
      </c>
      <c r="I56" s="75">
        <v>1451</v>
      </c>
      <c r="J56" s="75">
        <v>208</v>
      </c>
      <c r="K56" s="75">
        <v>787</v>
      </c>
      <c r="L56" s="75">
        <v>207</v>
      </c>
      <c r="M56" s="75">
        <v>115</v>
      </c>
      <c r="N56" s="75">
        <v>552</v>
      </c>
      <c r="O56" s="390">
        <v>207</v>
      </c>
      <c r="P56" s="75">
        <v>-62.5</v>
      </c>
      <c r="Q56" s="75">
        <v>-73.69758576874206</v>
      </c>
      <c r="S56" s="75">
        <v>3372</v>
      </c>
      <c r="T56" s="390">
        <v>1081</v>
      </c>
      <c r="U56" s="75">
        <v>-67.94187425860024</v>
      </c>
      <c r="V56" s="18"/>
      <c r="W56" s="18"/>
      <c r="X56" s="18"/>
    </row>
    <row r="57" spans="2:24" ht="15">
      <c r="B57" s="22" t="s">
        <v>119</v>
      </c>
      <c r="C57" s="92"/>
      <c r="D57" s="136">
        <v>482</v>
      </c>
      <c r="E57" s="75">
        <v>915</v>
      </c>
      <c r="F57" s="75">
        <v>947</v>
      </c>
      <c r="H57" s="75">
        <v>11</v>
      </c>
      <c r="I57" s="75">
        <v>313</v>
      </c>
      <c r="J57" s="75">
        <v>325</v>
      </c>
      <c r="K57" s="75">
        <v>266</v>
      </c>
      <c r="L57" s="75">
        <v>246</v>
      </c>
      <c r="M57" s="75">
        <v>268</v>
      </c>
      <c r="N57" s="75">
        <v>280</v>
      </c>
      <c r="O57" s="390">
        <v>153</v>
      </c>
      <c r="P57" s="75">
        <v>-45.35714285714286</v>
      </c>
      <c r="Q57" s="75">
        <v>-42.4812030075188</v>
      </c>
      <c r="S57" s="75">
        <v>915</v>
      </c>
      <c r="T57" s="390">
        <v>947</v>
      </c>
      <c r="U57" s="75">
        <v>3.49726775956285</v>
      </c>
      <c r="V57" s="18"/>
      <c r="W57" s="18"/>
      <c r="X57" s="18"/>
    </row>
    <row r="58" spans="2:24" ht="15">
      <c r="B58" s="22" t="s">
        <v>118</v>
      </c>
      <c r="C58" s="22"/>
      <c r="D58" s="136">
        <v>282</v>
      </c>
      <c r="E58" s="75">
        <v>630</v>
      </c>
      <c r="F58" s="75">
        <v>1140</v>
      </c>
      <c r="H58" s="75">
        <v>74</v>
      </c>
      <c r="I58" s="75">
        <v>320</v>
      </c>
      <c r="J58" s="75">
        <v>111</v>
      </c>
      <c r="K58" s="75">
        <v>125</v>
      </c>
      <c r="L58" s="75">
        <v>112</v>
      </c>
      <c r="M58" s="75">
        <v>191</v>
      </c>
      <c r="N58" s="75">
        <v>491</v>
      </c>
      <c r="O58" s="390">
        <v>346</v>
      </c>
      <c r="P58" s="75">
        <v>-29.531568228105908</v>
      </c>
      <c r="Q58" s="75" t="s">
        <v>387</v>
      </c>
      <c r="S58" s="75">
        <v>630</v>
      </c>
      <c r="T58" s="390">
        <v>1140</v>
      </c>
      <c r="U58" s="75">
        <v>80.95238095238095</v>
      </c>
      <c r="V58" s="18"/>
      <c r="W58" s="18"/>
      <c r="X58" s="18"/>
    </row>
    <row r="59" spans="2:21" s="18" customFormat="1" ht="15">
      <c r="B59" s="18" t="s">
        <v>121</v>
      </c>
      <c r="D59" s="107">
        <v>2392</v>
      </c>
      <c r="E59" s="17">
        <v>4219</v>
      </c>
      <c r="F59" s="17">
        <v>3213</v>
      </c>
      <c r="G59" s="17"/>
      <c r="H59" s="17">
        <v>3233</v>
      </c>
      <c r="I59" s="17">
        <v>4051</v>
      </c>
      <c r="J59" s="17">
        <v>3823</v>
      </c>
      <c r="K59" s="17">
        <v>4219</v>
      </c>
      <c r="L59" s="17">
        <v>4068</v>
      </c>
      <c r="M59" s="17">
        <v>3724</v>
      </c>
      <c r="N59" s="17">
        <v>3505</v>
      </c>
      <c r="O59" s="316">
        <v>3213</v>
      </c>
      <c r="P59" s="17">
        <v>-8.330955777460769</v>
      </c>
      <c r="Q59" s="17">
        <v>-23.844512917753026</v>
      </c>
      <c r="R59" s="15"/>
      <c r="S59" s="17">
        <v>4219</v>
      </c>
      <c r="T59" s="316">
        <v>3213</v>
      </c>
      <c r="U59" s="17">
        <v>-23.844512917753026</v>
      </c>
    </row>
    <row r="60" spans="3:21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46"/>
      <c r="P60" s="17"/>
      <c r="Q60" s="17"/>
      <c r="R60" s="15"/>
      <c r="S60" s="184"/>
      <c r="T60" s="146"/>
      <c r="U60" s="17"/>
    </row>
    <row r="61" spans="22:24" ht="15">
      <c r="V61" s="18"/>
      <c r="W61" s="18"/>
      <c r="X61" s="18"/>
    </row>
    <row r="62" spans="22:24" ht="15">
      <c r="V62" s="18"/>
      <c r="W62" s="18"/>
      <c r="X62" s="18"/>
    </row>
    <row r="63" spans="22:24" ht="15">
      <c r="V63" s="18"/>
      <c r="W63" s="18"/>
      <c r="X63" s="18"/>
    </row>
  </sheetData>
  <mergeCells count="1">
    <mergeCell ref="A2:C2"/>
  </mergeCells>
  <hyperlinks>
    <hyperlink ref="A2" location="Index!A1" display="Back to Index"/>
  </hyperlinks>
  <printOptions/>
  <pageMargins left="0.75" right="0.5" top="0.6" bottom="0.57" header="0.5" footer="0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9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customWidth="1"/>
    <col min="5" max="6" width="10.421875" style="75" customWidth="1"/>
    <col min="7" max="7" width="4.00390625" style="75" customWidth="1"/>
    <col min="8" max="14" width="9.8515625" style="75" customWidth="1"/>
    <col min="15" max="15" width="9.8515625" style="122" customWidth="1"/>
    <col min="16" max="17" width="9.7109375" style="75" customWidth="1"/>
    <col min="18" max="18" width="3.57421875" style="21" customWidth="1"/>
    <col min="19" max="19" width="9.7109375" style="75" customWidth="1"/>
    <col min="20" max="20" width="9.8515625" style="122" customWidth="1"/>
    <col min="21" max="21" width="9.8515625" style="75" customWidth="1"/>
    <col min="22" max="16384" width="9.140625" style="22" customWidth="1"/>
  </cols>
  <sheetData>
    <row r="1" spans="1:21" s="42" customFormat="1" ht="20.25">
      <c r="A1" s="41" t="s">
        <v>213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4:21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6"/>
      <c r="P3" s="17"/>
      <c r="Q3" s="17"/>
      <c r="R3" s="15"/>
      <c r="S3" s="17"/>
      <c r="T3" s="146"/>
      <c r="U3" s="17"/>
    </row>
    <row r="4" spans="1:21" s="18" customFormat="1" ht="15">
      <c r="A4" s="46" t="s">
        <v>228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15"/>
      <c r="S4" s="17"/>
      <c r="T4" s="146"/>
      <c r="U4" s="17"/>
    </row>
    <row r="5" spans="1:21" s="18" customFormat="1" ht="15">
      <c r="A5" s="18" t="s">
        <v>214</v>
      </c>
      <c r="C5" s="32"/>
      <c r="D5" s="17">
        <v>2732</v>
      </c>
      <c r="E5" s="17">
        <v>3480</v>
      </c>
      <c r="F5" s="17">
        <v>3197</v>
      </c>
      <c r="G5" s="17"/>
      <c r="H5" s="17">
        <v>3147</v>
      </c>
      <c r="I5" s="17">
        <v>3263</v>
      </c>
      <c r="J5" s="17">
        <v>3422</v>
      </c>
      <c r="K5" s="17">
        <v>3480</v>
      </c>
      <c r="L5" s="17">
        <v>3722</v>
      </c>
      <c r="M5" s="17">
        <v>3747</v>
      </c>
      <c r="N5" s="17">
        <v>3387</v>
      </c>
      <c r="O5" s="316">
        <v>3197</v>
      </c>
      <c r="P5" s="17">
        <v>-5.609684086211986</v>
      </c>
      <c r="Q5" s="17">
        <v>-8.132183908045976</v>
      </c>
      <c r="R5" s="15"/>
      <c r="S5" s="17">
        <v>3480</v>
      </c>
      <c r="T5" s="316">
        <v>3197</v>
      </c>
      <c r="U5" s="17">
        <v>-8.132183908045976</v>
      </c>
    </row>
    <row r="6" spans="2:21" s="18" customFormat="1" ht="15">
      <c r="B6" s="18" t="s">
        <v>100</v>
      </c>
      <c r="D6" s="17">
        <v>1208</v>
      </c>
      <c r="E6" s="17">
        <v>1808</v>
      </c>
      <c r="F6" s="17">
        <v>1345</v>
      </c>
      <c r="G6" s="17"/>
      <c r="H6" s="17">
        <v>1420</v>
      </c>
      <c r="I6" s="17">
        <v>1364</v>
      </c>
      <c r="J6" s="17">
        <v>1521</v>
      </c>
      <c r="K6" s="17">
        <v>1808</v>
      </c>
      <c r="L6" s="17">
        <v>2034</v>
      </c>
      <c r="M6" s="17">
        <v>1938</v>
      </c>
      <c r="N6" s="17">
        <v>1567</v>
      </c>
      <c r="O6" s="316">
        <v>1345</v>
      </c>
      <c r="P6" s="17">
        <v>-14.16719846841098</v>
      </c>
      <c r="Q6" s="17">
        <v>-25.60840707964602</v>
      </c>
      <c r="R6" s="15"/>
      <c r="S6" s="17">
        <v>1808</v>
      </c>
      <c r="T6" s="316">
        <v>1345</v>
      </c>
      <c r="U6" s="17">
        <v>-25.60840707964602</v>
      </c>
    </row>
    <row r="7" spans="3:26" ht="15">
      <c r="C7" s="22" t="s">
        <v>154</v>
      </c>
      <c r="D7" s="75">
        <v>213</v>
      </c>
      <c r="E7" s="75">
        <v>195</v>
      </c>
      <c r="F7" s="75">
        <v>374</v>
      </c>
      <c r="H7" s="75">
        <v>219</v>
      </c>
      <c r="I7" s="75">
        <v>268</v>
      </c>
      <c r="J7" s="75">
        <v>356</v>
      </c>
      <c r="K7" s="75">
        <v>195</v>
      </c>
      <c r="L7" s="75">
        <v>269</v>
      </c>
      <c r="M7" s="75">
        <v>249</v>
      </c>
      <c r="N7" s="75">
        <v>342</v>
      </c>
      <c r="O7" s="390">
        <v>374</v>
      </c>
      <c r="P7" s="75">
        <v>9.35672514619883</v>
      </c>
      <c r="Q7" s="75">
        <v>91.7948717948718</v>
      </c>
      <c r="S7" s="75">
        <v>195</v>
      </c>
      <c r="T7" s="390">
        <v>374</v>
      </c>
      <c r="U7" s="75">
        <v>91.7948717948718</v>
      </c>
      <c r="W7" s="18"/>
      <c r="X7" s="18"/>
      <c r="Y7" s="18"/>
      <c r="Z7" s="18"/>
    </row>
    <row r="8" spans="3:26" ht="15">
      <c r="C8" s="22" t="s">
        <v>155</v>
      </c>
      <c r="D8" s="75">
        <v>730</v>
      </c>
      <c r="E8" s="75">
        <v>977</v>
      </c>
      <c r="F8" s="75">
        <v>580</v>
      </c>
      <c r="H8" s="75">
        <v>849</v>
      </c>
      <c r="I8" s="75">
        <v>652</v>
      </c>
      <c r="J8" s="75">
        <v>648</v>
      </c>
      <c r="K8" s="75">
        <v>977</v>
      </c>
      <c r="L8" s="75">
        <v>1086</v>
      </c>
      <c r="M8" s="75">
        <v>1153</v>
      </c>
      <c r="N8" s="75">
        <v>723</v>
      </c>
      <c r="O8" s="390">
        <v>580</v>
      </c>
      <c r="P8" s="75">
        <v>-19.77869986168741</v>
      </c>
      <c r="Q8" s="75">
        <v>-40.634595701125896</v>
      </c>
      <c r="S8" s="75">
        <v>977</v>
      </c>
      <c r="T8" s="390">
        <v>580</v>
      </c>
      <c r="U8" s="75">
        <v>-40.634595701125896</v>
      </c>
      <c r="W8" s="18"/>
      <c r="X8" s="18"/>
      <c r="Y8" s="18"/>
      <c r="Z8" s="18"/>
    </row>
    <row r="9" spans="3:26" ht="15">
      <c r="C9" s="22" t="s">
        <v>156</v>
      </c>
      <c r="D9" s="75">
        <v>265</v>
      </c>
      <c r="E9" s="75">
        <v>636</v>
      </c>
      <c r="F9" s="75">
        <v>391</v>
      </c>
      <c r="H9" s="75">
        <v>352</v>
      </c>
      <c r="I9" s="75">
        <v>444</v>
      </c>
      <c r="J9" s="75">
        <v>517</v>
      </c>
      <c r="K9" s="75">
        <v>636</v>
      </c>
      <c r="L9" s="75">
        <v>679</v>
      </c>
      <c r="M9" s="75">
        <v>536</v>
      </c>
      <c r="N9" s="75">
        <v>502</v>
      </c>
      <c r="O9" s="390">
        <v>391</v>
      </c>
      <c r="P9" s="75">
        <v>-22.11155378486056</v>
      </c>
      <c r="Q9" s="75">
        <v>-38.52201257861635</v>
      </c>
      <c r="S9" s="75">
        <v>636</v>
      </c>
      <c r="T9" s="390">
        <v>391</v>
      </c>
      <c r="U9" s="75">
        <v>-38.52201257861635</v>
      </c>
      <c r="W9" s="18"/>
      <c r="X9" s="18"/>
      <c r="Y9" s="18"/>
      <c r="Z9" s="18"/>
    </row>
    <row r="10" spans="2:21" s="18" customFormat="1" ht="15">
      <c r="B10" s="18" t="s">
        <v>55</v>
      </c>
      <c r="D10" s="17">
        <v>1524</v>
      </c>
      <c r="E10" s="17">
        <v>1672</v>
      </c>
      <c r="F10" s="17">
        <v>1852</v>
      </c>
      <c r="G10" s="17"/>
      <c r="H10" s="17">
        <v>1727</v>
      </c>
      <c r="I10" s="17">
        <v>1899</v>
      </c>
      <c r="J10" s="17">
        <v>1901</v>
      </c>
      <c r="K10" s="17">
        <v>1672</v>
      </c>
      <c r="L10" s="17">
        <v>1688</v>
      </c>
      <c r="M10" s="17">
        <v>1809</v>
      </c>
      <c r="N10" s="17">
        <v>1820</v>
      </c>
      <c r="O10" s="316">
        <v>1852</v>
      </c>
      <c r="P10" s="17">
        <v>1.758241758241752</v>
      </c>
      <c r="Q10" s="17">
        <v>10.765550239234445</v>
      </c>
      <c r="R10" s="15"/>
      <c r="S10" s="17">
        <v>1672</v>
      </c>
      <c r="T10" s="316">
        <v>1852</v>
      </c>
      <c r="U10" s="17">
        <v>10.765550239234445</v>
      </c>
    </row>
    <row r="11" spans="3:21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6"/>
      <c r="P11" s="17"/>
      <c r="Q11" s="17"/>
      <c r="R11" s="15"/>
      <c r="S11" s="17"/>
      <c r="T11" s="316"/>
      <c r="U11" s="17"/>
    </row>
    <row r="12" spans="1:21" s="18" customFormat="1" ht="15">
      <c r="A12" s="46" t="s">
        <v>215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6"/>
      <c r="P12" s="17"/>
      <c r="Q12" s="17"/>
      <c r="R12" s="15"/>
      <c r="S12" s="17"/>
      <c r="T12" s="316"/>
      <c r="U12" s="17"/>
    </row>
    <row r="13" spans="1:21" s="18" customFormat="1" ht="15">
      <c r="A13" s="18" t="s">
        <v>170</v>
      </c>
      <c r="C13" s="32"/>
      <c r="D13" s="17">
        <v>1208</v>
      </c>
      <c r="E13" s="17">
        <v>1808</v>
      </c>
      <c r="F13" s="17">
        <v>1345</v>
      </c>
      <c r="G13" s="17"/>
      <c r="H13" s="17">
        <v>1420</v>
      </c>
      <c r="I13" s="17">
        <v>1364</v>
      </c>
      <c r="J13" s="17">
        <v>1521</v>
      </c>
      <c r="K13" s="17">
        <v>1808</v>
      </c>
      <c r="L13" s="17">
        <v>2034</v>
      </c>
      <c r="M13" s="17">
        <v>1938</v>
      </c>
      <c r="N13" s="17">
        <v>1567</v>
      </c>
      <c r="O13" s="316">
        <v>1345</v>
      </c>
      <c r="P13" s="17">
        <v>-14.16719846841098</v>
      </c>
      <c r="Q13" s="17">
        <v>-25.60840707964602</v>
      </c>
      <c r="R13" s="15"/>
      <c r="S13" s="17">
        <v>1808</v>
      </c>
      <c r="T13" s="316">
        <v>1345</v>
      </c>
      <c r="U13" s="17">
        <v>-25.60840707964602</v>
      </c>
    </row>
    <row r="14" spans="2:21" s="18" customFormat="1" ht="15">
      <c r="B14" s="18" t="s">
        <v>171</v>
      </c>
      <c r="D14" s="17">
        <v>920</v>
      </c>
      <c r="E14" s="17">
        <v>1605</v>
      </c>
      <c r="F14" s="17">
        <v>1212</v>
      </c>
      <c r="G14" s="17"/>
      <c r="H14" s="17">
        <v>1115</v>
      </c>
      <c r="I14" s="17">
        <v>1151</v>
      </c>
      <c r="J14" s="17">
        <v>1288</v>
      </c>
      <c r="K14" s="17">
        <v>1605</v>
      </c>
      <c r="L14" s="17">
        <v>1827</v>
      </c>
      <c r="M14" s="17">
        <v>1738</v>
      </c>
      <c r="N14" s="17">
        <v>1378</v>
      </c>
      <c r="O14" s="316">
        <v>1212</v>
      </c>
      <c r="P14" s="17">
        <v>-12.046444121915822</v>
      </c>
      <c r="Q14" s="17">
        <v>-24.48598130841122</v>
      </c>
      <c r="R14" s="15"/>
      <c r="S14" s="17">
        <v>1605</v>
      </c>
      <c r="T14" s="316">
        <v>1212</v>
      </c>
      <c r="U14" s="17">
        <v>-24.48598130841122</v>
      </c>
    </row>
    <row r="15" spans="2:26" ht="15">
      <c r="B15" s="93" t="s">
        <v>87</v>
      </c>
      <c r="C15" s="22"/>
      <c r="D15" s="75"/>
      <c r="O15" s="390"/>
      <c r="T15" s="390"/>
      <c r="W15" s="18"/>
      <c r="X15" s="18"/>
      <c r="Y15" s="18"/>
      <c r="Z15" s="18"/>
    </row>
    <row r="16" spans="2:26" ht="15">
      <c r="B16" s="31"/>
      <c r="C16" s="22" t="s">
        <v>356</v>
      </c>
      <c r="D16" s="75">
        <v>219</v>
      </c>
      <c r="E16" s="75">
        <v>195</v>
      </c>
      <c r="F16" s="75">
        <v>107</v>
      </c>
      <c r="H16" s="75">
        <v>260</v>
      </c>
      <c r="I16" s="75">
        <v>262</v>
      </c>
      <c r="J16" s="75">
        <v>249</v>
      </c>
      <c r="K16" s="75">
        <v>195</v>
      </c>
      <c r="L16" s="75">
        <v>190</v>
      </c>
      <c r="M16" s="75">
        <v>168</v>
      </c>
      <c r="N16" s="75">
        <v>163</v>
      </c>
      <c r="O16" s="390">
        <v>107</v>
      </c>
      <c r="P16" s="75">
        <v>-34.355828220858896</v>
      </c>
      <c r="Q16" s="75">
        <v>-45.128205128205124</v>
      </c>
      <c r="S16" s="317">
        <v>195</v>
      </c>
      <c r="T16" s="390">
        <v>107</v>
      </c>
      <c r="U16" s="75">
        <v>-45.128205128205124</v>
      </c>
      <c r="W16" s="18"/>
      <c r="X16" s="18"/>
      <c r="Y16" s="18"/>
      <c r="Z16" s="18"/>
    </row>
    <row r="17" spans="2:26" ht="15">
      <c r="B17" s="31"/>
      <c r="C17" s="22" t="s">
        <v>357</v>
      </c>
      <c r="D17" s="75">
        <v>701</v>
      </c>
      <c r="E17" s="75">
        <v>1410</v>
      </c>
      <c r="F17" s="75">
        <v>1105</v>
      </c>
      <c r="H17" s="75">
        <v>855</v>
      </c>
      <c r="I17" s="75">
        <v>889</v>
      </c>
      <c r="J17" s="75">
        <v>1039</v>
      </c>
      <c r="K17" s="75">
        <v>1410</v>
      </c>
      <c r="L17" s="75">
        <v>1637</v>
      </c>
      <c r="M17" s="75">
        <v>1570</v>
      </c>
      <c r="N17" s="75">
        <v>1215</v>
      </c>
      <c r="O17" s="390">
        <v>1105</v>
      </c>
      <c r="P17" s="75">
        <v>-9.053497942386834</v>
      </c>
      <c r="Q17" s="75">
        <v>-21.63120567375887</v>
      </c>
      <c r="S17" s="317">
        <v>1410</v>
      </c>
      <c r="T17" s="390">
        <v>1105</v>
      </c>
      <c r="U17" s="75">
        <v>-21.63120567375887</v>
      </c>
      <c r="W17" s="18"/>
      <c r="X17" s="18"/>
      <c r="Y17" s="18"/>
      <c r="Z17" s="18"/>
    </row>
    <row r="18" spans="2:26" ht="8.25" customHeight="1" hidden="1">
      <c r="B18" s="36"/>
      <c r="C18" s="94"/>
      <c r="D18" s="75"/>
      <c r="F18" s="75">
        <v>0</v>
      </c>
      <c r="O18" s="390"/>
      <c r="T18" s="390"/>
      <c r="W18" s="18"/>
      <c r="X18" s="18"/>
      <c r="Y18" s="18"/>
      <c r="Z18" s="18"/>
    </row>
    <row r="19" spans="2:26" ht="15">
      <c r="B19" s="58" t="s">
        <v>86</v>
      </c>
      <c r="C19" s="22"/>
      <c r="D19" s="75"/>
      <c r="O19" s="390"/>
      <c r="T19" s="390"/>
      <c r="W19" s="18"/>
      <c r="X19" s="18"/>
      <c r="Y19" s="18"/>
      <c r="Z19" s="18"/>
    </row>
    <row r="20" spans="2:26" ht="15">
      <c r="B20" s="36"/>
      <c r="C20" s="22" t="s">
        <v>53</v>
      </c>
      <c r="D20" s="75">
        <v>271</v>
      </c>
      <c r="E20" s="75">
        <v>213</v>
      </c>
      <c r="F20" s="75">
        <v>196</v>
      </c>
      <c r="H20" s="75">
        <v>316</v>
      </c>
      <c r="I20" s="75">
        <v>190</v>
      </c>
      <c r="J20" s="75">
        <v>208</v>
      </c>
      <c r="K20" s="75">
        <v>213</v>
      </c>
      <c r="L20" s="75">
        <v>211</v>
      </c>
      <c r="M20" s="75">
        <v>203</v>
      </c>
      <c r="N20" s="75">
        <v>195</v>
      </c>
      <c r="O20" s="390">
        <v>196</v>
      </c>
      <c r="P20" s="75">
        <v>0.512820512820511</v>
      </c>
      <c r="Q20" s="75">
        <v>-7.9812206572769995</v>
      </c>
      <c r="S20" s="75">
        <v>213</v>
      </c>
      <c r="T20" s="390">
        <v>196</v>
      </c>
      <c r="U20" s="75">
        <v>-7.9812206572769995</v>
      </c>
      <c r="W20" s="18"/>
      <c r="X20" s="18"/>
      <c r="Y20" s="18"/>
      <c r="Z20" s="18"/>
    </row>
    <row r="21" spans="2:26" ht="15">
      <c r="B21" s="36"/>
      <c r="C21" s="95" t="s">
        <v>54</v>
      </c>
      <c r="D21" s="75">
        <v>313</v>
      </c>
      <c r="E21" s="75">
        <v>327</v>
      </c>
      <c r="F21" s="75">
        <v>212</v>
      </c>
      <c r="H21" s="75">
        <v>381</v>
      </c>
      <c r="I21" s="75">
        <v>394</v>
      </c>
      <c r="J21" s="75">
        <v>375</v>
      </c>
      <c r="K21" s="75">
        <v>327</v>
      </c>
      <c r="L21" s="75">
        <v>308</v>
      </c>
      <c r="M21" s="75">
        <v>253</v>
      </c>
      <c r="N21" s="75">
        <v>226</v>
      </c>
      <c r="O21" s="390">
        <v>212</v>
      </c>
      <c r="P21" s="75">
        <v>-6.194690265486724</v>
      </c>
      <c r="Q21" s="75">
        <v>-35.16819571865444</v>
      </c>
      <c r="S21" s="75">
        <v>327</v>
      </c>
      <c r="T21" s="390">
        <v>212</v>
      </c>
      <c r="U21" s="75">
        <v>-35.16819571865444</v>
      </c>
      <c r="W21" s="18"/>
      <c r="X21" s="18"/>
      <c r="Y21" s="18"/>
      <c r="Z21" s="18"/>
    </row>
    <row r="22" spans="2:26" ht="15">
      <c r="B22" s="36"/>
      <c r="C22" s="95" t="s">
        <v>81</v>
      </c>
      <c r="D22" s="75">
        <v>241</v>
      </c>
      <c r="E22" s="75">
        <v>213</v>
      </c>
      <c r="F22" s="75">
        <v>166</v>
      </c>
      <c r="H22" s="75">
        <v>249</v>
      </c>
      <c r="I22" s="75">
        <v>229</v>
      </c>
      <c r="J22" s="75">
        <v>198</v>
      </c>
      <c r="K22" s="75">
        <v>213</v>
      </c>
      <c r="L22" s="75">
        <v>199</v>
      </c>
      <c r="M22" s="75">
        <v>190</v>
      </c>
      <c r="N22" s="75">
        <v>190</v>
      </c>
      <c r="O22" s="390">
        <v>166</v>
      </c>
      <c r="P22" s="75">
        <v>-12.631578947368416</v>
      </c>
      <c r="Q22" s="75">
        <v>-22.065727699530512</v>
      </c>
      <c r="S22" s="75">
        <v>213</v>
      </c>
      <c r="T22" s="390">
        <v>166</v>
      </c>
      <c r="U22" s="75">
        <v>-22.065727699530512</v>
      </c>
      <c r="W22" s="18"/>
      <c r="X22" s="18"/>
      <c r="Y22" s="18"/>
      <c r="Z22" s="18"/>
    </row>
    <row r="23" spans="2:26" ht="15">
      <c r="B23" s="36"/>
      <c r="C23" s="95" t="s">
        <v>79</v>
      </c>
      <c r="D23" s="75">
        <v>59</v>
      </c>
      <c r="E23" s="75">
        <v>82</v>
      </c>
      <c r="F23" s="75">
        <v>107</v>
      </c>
      <c r="H23" s="75">
        <v>72</v>
      </c>
      <c r="I23" s="75">
        <v>79</v>
      </c>
      <c r="J23" s="75">
        <v>72</v>
      </c>
      <c r="K23" s="75">
        <v>82</v>
      </c>
      <c r="L23" s="75">
        <v>72</v>
      </c>
      <c r="M23" s="75">
        <v>80</v>
      </c>
      <c r="N23" s="75">
        <v>92</v>
      </c>
      <c r="O23" s="390">
        <v>107</v>
      </c>
      <c r="P23" s="75">
        <v>16.30434782608696</v>
      </c>
      <c r="Q23" s="75">
        <v>30.487804878048784</v>
      </c>
      <c r="S23" s="75">
        <v>82</v>
      </c>
      <c r="T23" s="390">
        <v>107</v>
      </c>
      <c r="U23" s="75">
        <v>30.487804878048784</v>
      </c>
      <c r="W23" s="18"/>
      <c r="X23" s="18"/>
      <c r="Y23" s="18"/>
      <c r="Z23" s="18"/>
    </row>
    <row r="24" spans="2:26" ht="15">
      <c r="B24" s="36"/>
      <c r="C24" s="95" t="s">
        <v>82</v>
      </c>
      <c r="D24" s="75">
        <v>36</v>
      </c>
      <c r="E24" s="75">
        <v>770</v>
      </c>
      <c r="F24" s="75">
        <v>531</v>
      </c>
      <c r="H24" s="75">
        <v>97</v>
      </c>
      <c r="I24" s="75">
        <v>259</v>
      </c>
      <c r="J24" s="75">
        <v>435</v>
      </c>
      <c r="K24" s="75">
        <v>770</v>
      </c>
      <c r="L24" s="75">
        <v>1037</v>
      </c>
      <c r="M24" s="75">
        <v>1012</v>
      </c>
      <c r="N24" s="75">
        <v>675</v>
      </c>
      <c r="O24" s="390">
        <v>531</v>
      </c>
      <c r="P24" s="75">
        <v>-21.333333333333336</v>
      </c>
      <c r="Q24" s="75">
        <v>-31.038961038961045</v>
      </c>
      <c r="S24" s="75">
        <v>770</v>
      </c>
      <c r="T24" s="390">
        <v>531</v>
      </c>
      <c r="U24" s="75">
        <v>-31.038961038961045</v>
      </c>
      <c r="W24" s="18"/>
      <c r="X24" s="18"/>
      <c r="Y24" s="18"/>
      <c r="Z24" s="18"/>
    </row>
    <row r="25" spans="2:26" ht="15">
      <c r="B25" s="93" t="s">
        <v>94</v>
      </c>
      <c r="C25" s="22"/>
      <c r="D25" s="75"/>
      <c r="O25" s="390"/>
      <c r="T25" s="390"/>
      <c r="W25" s="18"/>
      <c r="X25" s="18"/>
      <c r="Y25" s="18"/>
      <c r="Z25" s="18"/>
    </row>
    <row r="26" spans="2:26" ht="15">
      <c r="B26" s="36"/>
      <c r="C26" s="96" t="s">
        <v>88</v>
      </c>
      <c r="D26" s="75">
        <v>351</v>
      </c>
      <c r="E26" s="75">
        <v>386</v>
      </c>
      <c r="F26" s="75">
        <v>325</v>
      </c>
      <c r="H26" s="75">
        <v>381</v>
      </c>
      <c r="I26" s="75">
        <v>361</v>
      </c>
      <c r="J26" s="75">
        <v>349</v>
      </c>
      <c r="K26" s="75">
        <v>386</v>
      </c>
      <c r="L26" s="75">
        <v>375</v>
      </c>
      <c r="M26" s="75">
        <v>351</v>
      </c>
      <c r="N26" s="75">
        <v>330</v>
      </c>
      <c r="O26" s="390">
        <v>325</v>
      </c>
      <c r="P26" s="75">
        <v>-1.5151515151515138</v>
      </c>
      <c r="Q26" s="75">
        <v>-15.803108808290157</v>
      </c>
      <c r="S26" s="75">
        <v>386</v>
      </c>
      <c r="T26" s="390">
        <v>325</v>
      </c>
      <c r="U26" s="75">
        <v>-15.803108808290157</v>
      </c>
      <c r="W26" s="18"/>
      <c r="X26" s="18"/>
      <c r="Y26" s="18"/>
      <c r="Z26" s="18"/>
    </row>
    <row r="27" spans="3:26" ht="15">
      <c r="C27" s="96" t="s">
        <v>89</v>
      </c>
      <c r="D27" s="75">
        <v>30</v>
      </c>
      <c r="E27" s="75">
        <v>22</v>
      </c>
      <c r="F27" s="75">
        <v>25</v>
      </c>
      <c r="H27" s="75">
        <v>44</v>
      </c>
      <c r="I27" s="75">
        <v>46</v>
      </c>
      <c r="J27" s="75">
        <v>24</v>
      </c>
      <c r="K27" s="75">
        <v>22</v>
      </c>
      <c r="L27" s="75">
        <v>24</v>
      </c>
      <c r="M27" s="75">
        <v>13</v>
      </c>
      <c r="N27" s="75">
        <v>12</v>
      </c>
      <c r="O27" s="390">
        <v>25</v>
      </c>
      <c r="P27" s="75" t="s">
        <v>387</v>
      </c>
      <c r="Q27" s="75">
        <v>13.636363636363647</v>
      </c>
      <c r="S27" s="75">
        <v>22</v>
      </c>
      <c r="T27" s="390">
        <v>25</v>
      </c>
      <c r="U27" s="75">
        <v>13.636363636363647</v>
      </c>
      <c r="W27" s="18"/>
      <c r="X27" s="18"/>
      <c r="Y27" s="18"/>
      <c r="Z27" s="18"/>
    </row>
    <row r="28" spans="3:26" ht="15">
      <c r="C28" s="96" t="s">
        <v>90</v>
      </c>
      <c r="D28" s="75">
        <v>43</v>
      </c>
      <c r="E28" s="75">
        <v>30</v>
      </c>
      <c r="F28" s="75">
        <v>17</v>
      </c>
      <c r="H28" s="75">
        <v>42</v>
      </c>
      <c r="I28" s="75">
        <v>42</v>
      </c>
      <c r="J28" s="75">
        <v>41</v>
      </c>
      <c r="K28" s="75">
        <v>30</v>
      </c>
      <c r="L28" s="75">
        <v>27</v>
      </c>
      <c r="M28" s="75">
        <v>21</v>
      </c>
      <c r="N28" s="75">
        <v>19</v>
      </c>
      <c r="O28" s="390">
        <v>17</v>
      </c>
      <c r="P28" s="75">
        <v>-10.526315789473683</v>
      </c>
      <c r="Q28" s="75">
        <v>-43.333333333333336</v>
      </c>
      <c r="S28" s="75">
        <v>30</v>
      </c>
      <c r="T28" s="390">
        <v>17</v>
      </c>
      <c r="U28" s="75">
        <v>-43.333333333333336</v>
      </c>
      <c r="W28" s="18"/>
      <c r="X28" s="18"/>
      <c r="Y28" s="18"/>
      <c r="Z28" s="18"/>
    </row>
    <row r="29" spans="3:26" ht="15">
      <c r="C29" s="96" t="s">
        <v>91</v>
      </c>
      <c r="D29" s="75">
        <v>187</v>
      </c>
      <c r="E29" s="75">
        <v>238</v>
      </c>
      <c r="F29" s="75">
        <v>107</v>
      </c>
      <c r="H29" s="75">
        <v>226</v>
      </c>
      <c r="I29" s="75">
        <v>185</v>
      </c>
      <c r="J29" s="75">
        <v>177</v>
      </c>
      <c r="K29" s="75">
        <v>238</v>
      </c>
      <c r="L29" s="75">
        <v>280</v>
      </c>
      <c r="M29" s="75">
        <v>197</v>
      </c>
      <c r="N29" s="75">
        <v>161</v>
      </c>
      <c r="O29" s="390">
        <v>107</v>
      </c>
      <c r="P29" s="75">
        <v>-33.54037267080745</v>
      </c>
      <c r="Q29" s="75">
        <v>-55.04201680672269</v>
      </c>
      <c r="S29" s="75">
        <v>238</v>
      </c>
      <c r="T29" s="390">
        <v>107</v>
      </c>
      <c r="U29" s="75">
        <v>-55.04201680672269</v>
      </c>
      <c r="W29" s="18"/>
      <c r="X29" s="18"/>
      <c r="Y29" s="18"/>
      <c r="Z29" s="18"/>
    </row>
    <row r="30" spans="3:26" ht="15">
      <c r="C30" s="96" t="s">
        <v>92</v>
      </c>
      <c r="D30" s="75">
        <v>6</v>
      </c>
      <c r="E30" s="75">
        <v>97</v>
      </c>
      <c r="F30" s="75">
        <v>183</v>
      </c>
      <c r="H30" s="75">
        <v>7</v>
      </c>
      <c r="I30" s="75">
        <v>10</v>
      </c>
      <c r="J30" s="75">
        <v>39</v>
      </c>
      <c r="K30" s="75">
        <v>97</v>
      </c>
      <c r="L30" s="75">
        <v>121</v>
      </c>
      <c r="M30" s="75">
        <v>115</v>
      </c>
      <c r="N30" s="75">
        <v>150</v>
      </c>
      <c r="O30" s="390">
        <v>183</v>
      </c>
      <c r="P30" s="75">
        <v>22</v>
      </c>
      <c r="Q30" s="75">
        <v>88.65979381443299</v>
      </c>
      <c r="S30" s="75">
        <v>97</v>
      </c>
      <c r="T30" s="390">
        <v>183</v>
      </c>
      <c r="U30" s="75">
        <v>88.65979381443299</v>
      </c>
      <c r="W30" s="18"/>
      <c r="X30" s="18"/>
      <c r="Y30" s="18"/>
      <c r="Z30" s="18"/>
    </row>
    <row r="31" spans="3:26" ht="15">
      <c r="C31" s="96" t="s">
        <v>93</v>
      </c>
      <c r="D31" s="75">
        <v>66</v>
      </c>
      <c r="E31" s="75">
        <v>621</v>
      </c>
      <c r="F31" s="75">
        <v>399</v>
      </c>
      <c r="H31" s="75">
        <v>141</v>
      </c>
      <c r="I31" s="75">
        <v>236</v>
      </c>
      <c r="J31" s="75">
        <v>369</v>
      </c>
      <c r="K31" s="75">
        <v>621</v>
      </c>
      <c r="L31" s="75">
        <v>818</v>
      </c>
      <c r="M31" s="75">
        <v>882</v>
      </c>
      <c r="N31" s="75">
        <v>545</v>
      </c>
      <c r="O31" s="390">
        <v>399</v>
      </c>
      <c r="P31" s="75">
        <v>-26.788990825688074</v>
      </c>
      <c r="Q31" s="75">
        <v>-35.7487922705314</v>
      </c>
      <c r="S31" s="75">
        <v>621</v>
      </c>
      <c r="T31" s="390">
        <v>399</v>
      </c>
      <c r="U31" s="75">
        <v>-35.7487922705314</v>
      </c>
      <c r="W31" s="18"/>
      <c r="X31" s="18"/>
      <c r="Y31" s="18"/>
      <c r="Z31" s="18"/>
    </row>
    <row r="32" spans="3:26" ht="15">
      <c r="C32" s="96" t="s">
        <v>95</v>
      </c>
      <c r="D32" s="75">
        <v>129</v>
      </c>
      <c r="E32" s="75">
        <v>113</v>
      </c>
      <c r="F32" s="75">
        <v>74</v>
      </c>
      <c r="H32" s="75">
        <v>151</v>
      </c>
      <c r="I32" s="75">
        <v>146</v>
      </c>
      <c r="J32" s="75">
        <v>138</v>
      </c>
      <c r="K32" s="75">
        <v>113</v>
      </c>
      <c r="L32" s="75">
        <v>94</v>
      </c>
      <c r="M32" s="75">
        <v>75</v>
      </c>
      <c r="N32" s="75">
        <v>74</v>
      </c>
      <c r="O32" s="390">
        <v>74</v>
      </c>
      <c r="P32" s="75">
        <v>0</v>
      </c>
      <c r="Q32" s="75">
        <v>-34.51327433628318</v>
      </c>
      <c r="S32" s="75">
        <v>113</v>
      </c>
      <c r="T32" s="390">
        <v>74</v>
      </c>
      <c r="U32" s="75">
        <v>-34.51327433628318</v>
      </c>
      <c r="W32" s="18"/>
      <c r="X32" s="18"/>
      <c r="Y32" s="18"/>
      <c r="Z32" s="18"/>
    </row>
    <row r="33" spans="3:26" ht="15">
      <c r="C33" s="96" t="s">
        <v>39</v>
      </c>
      <c r="D33" s="75">
        <v>108</v>
      </c>
      <c r="E33" s="75">
        <v>98</v>
      </c>
      <c r="F33" s="75">
        <v>82</v>
      </c>
      <c r="H33" s="75">
        <v>123</v>
      </c>
      <c r="I33" s="75">
        <v>125</v>
      </c>
      <c r="J33" s="75">
        <v>151</v>
      </c>
      <c r="K33" s="75">
        <v>98</v>
      </c>
      <c r="L33" s="75">
        <v>88</v>
      </c>
      <c r="M33" s="75">
        <v>84</v>
      </c>
      <c r="N33" s="75">
        <v>87</v>
      </c>
      <c r="O33" s="390">
        <v>82</v>
      </c>
      <c r="P33" s="75">
        <v>-5.747126436781613</v>
      </c>
      <c r="Q33" s="75">
        <v>-16.326530612244895</v>
      </c>
      <c r="S33" s="75">
        <v>98</v>
      </c>
      <c r="T33" s="390">
        <v>82</v>
      </c>
      <c r="U33" s="75">
        <v>-16.326530612244895</v>
      </c>
      <c r="W33" s="18"/>
      <c r="X33" s="18"/>
      <c r="Y33" s="18"/>
      <c r="Z33" s="18"/>
    </row>
    <row r="34" spans="2:21" s="18" customFormat="1" ht="15">
      <c r="B34" s="18" t="s">
        <v>217</v>
      </c>
      <c r="C34" s="31"/>
      <c r="D34" s="17">
        <v>288</v>
      </c>
      <c r="E34" s="17">
        <v>203</v>
      </c>
      <c r="F34" s="17">
        <v>133</v>
      </c>
      <c r="G34" s="17"/>
      <c r="H34" s="17">
        <v>305</v>
      </c>
      <c r="I34" s="17">
        <v>213</v>
      </c>
      <c r="J34" s="17">
        <v>233</v>
      </c>
      <c r="K34" s="17">
        <v>203</v>
      </c>
      <c r="L34" s="17">
        <v>207</v>
      </c>
      <c r="M34" s="17">
        <v>200</v>
      </c>
      <c r="N34" s="17">
        <v>189</v>
      </c>
      <c r="O34" s="316">
        <v>133</v>
      </c>
      <c r="P34" s="17">
        <v>-29.629629629629626</v>
      </c>
      <c r="Q34" s="17">
        <v>-34.48275862068966</v>
      </c>
      <c r="R34" s="15"/>
      <c r="S34" s="17">
        <v>203</v>
      </c>
      <c r="T34" s="316">
        <v>133</v>
      </c>
      <c r="U34" s="17">
        <v>-34.48275862068966</v>
      </c>
    </row>
    <row r="35" spans="2:26" ht="15">
      <c r="B35" s="18"/>
      <c r="C35" s="36" t="s">
        <v>83</v>
      </c>
      <c r="D35" s="75">
        <v>236</v>
      </c>
      <c r="E35" s="75">
        <v>106</v>
      </c>
      <c r="F35" s="75">
        <v>6</v>
      </c>
      <c r="H35" s="75">
        <v>251</v>
      </c>
      <c r="I35" s="75">
        <v>134</v>
      </c>
      <c r="J35" s="75">
        <v>131</v>
      </c>
      <c r="K35" s="75">
        <v>106</v>
      </c>
      <c r="L35" s="75">
        <v>104</v>
      </c>
      <c r="M35" s="75">
        <v>80</v>
      </c>
      <c r="N35" s="75">
        <v>77</v>
      </c>
      <c r="O35" s="390">
        <v>6</v>
      </c>
      <c r="P35" s="75">
        <v>-92.20779220779221</v>
      </c>
      <c r="Q35" s="75">
        <v>-94.33962264150944</v>
      </c>
      <c r="S35" s="75">
        <v>106</v>
      </c>
      <c r="T35" s="390">
        <v>6</v>
      </c>
      <c r="U35" s="75">
        <v>-94.33962264150944</v>
      </c>
      <c r="W35" s="18"/>
      <c r="X35" s="18"/>
      <c r="Y35" s="18"/>
      <c r="Z35" s="18"/>
    </row>
    <row r="36" spans="2:26" ht="15">
      <c r="B36" s="18"/>
      <c r="C36" s="36" t="s">
        <v>84</v>
      </c>
      <c r="D36" s="75">
        <v>52</v>
      </c>
      <c r="E36" s="75">
        <v>97</v>
      </c>
      <c r="F36" s="75">
        <v>127</v>
      </c>
      <c r="H36" s="75">
        <v>54</v>
      </c>
      <c r="I36" s="75">
        <v>79</v>
      </c>
      <c r="J36" s="75">
        <v>102</v>
      </c>
      <c r="K36" s="75">
        <v>97</v>
      </c>
      <c r="L36" s="75">
        <v>103</v>
      </c>
      <c r="M36" s="75">
        <v>120</v>
      </c>
      <c r="N36" s="75">
        <v>112</v>
      </c>
      <c r="O36" s="390">
        <v>127</v>
      </c>
      <c r="P36" s="75">
        <v>13.392857142857139</v>
      </c>
      <c r="Q36" s="75">
        <v>30.927835051546392</v>
      </c>
      <c r="S36" s="75">
        <v>97</v>
      </c>
      <c r="T36" s="390">
        <v>127</v>
      </c>
      <c r="U36" s="75">
        <v>30.927835051546392</v>
      </c>
      <c r="W36" s="18"/>
      <c r="X36" s="18"/>
      <c r="Y36" s="18"/>
      <c r="Z36" s="18"/>
    </row>
    <row r="37" spans="1:26" ht="15">
      <c r="A37" s="18"/>
      <c r="B37" s="36"/>
      <c r="C37" s="22"/>
      <c r="D37" s="75"/>
      <c r="O37" s="390"/>
      <c r="T37" s="390"/>
      <c r="W37" s="18"/>
      <c r="X37" s="18"/>
      <c r="Y37" s="18"/>
      <c r="Z37" s="18"/>
    </row>
    <row r="38" spans="1:26" ht="15">
      <c r="A38" s="46" t="s">
        <v>216</v>
      </c>
      <c r="B38" s="36"/>
      <c r="C38" s="22"/>
      <c r="D38" s="75"/>
      <c r="O38" s="390"/>
      <c r="T38" s="390"/>
      <c r="W38" s="18"/>
      <c r="X38" s="18"/>
      <c r="Y38" s="18"/>
      <c r="Z38" s="18"/>
    </row>
    <row r="39" spans="1:21" s="18" customFormat="1" ht="15">
      <c r="A39" s="18" t="s">
        <v>218</v>
      </c>
      <c r="C39" s="32"/>
      <c r="D39" s="17">
        <v>1524</v>
      </c>
      <c r="E39" s="17">
        <v>1672</v>
      </c>
      <c r="F39" s="17">
        <v>1852</v>
      </c>
      <c r="G39" s="17"/>
      <c r="H39" s="17">
        <v>1727</v>
      </c>
      <c r="I39" s="17">
        <v>1899</v>
      </c>
      <c r="J39" s="17">
        <v>1901</v>
      </c>
      <c r="K39" s="17">
        <v>1672</v>
      </c>
      <c r="L39" s="17">
        <v>1688</v>
      </c>
      <c r="M39" s="17">
        <v>1809</v>
      </c>
      <c r="N39" s="17">
        <v>1820</v>
      </c>
      <c r="O39" s="316">
        <v>1852</v>
      </c>
      <c r="P39" s="17">
        <v>1.758241758241752</v>
      </c>
      <c r="Q39" s="17">
        <v>10.765550239234445</v>
      </c>
      <c r="R39" s="15"/>
      <c r="S39" s="17">
        <v>1672</v>
      </c>
      <c r="T39" s="316">
        <v>1852</v>
      </c>
      <c r="U39" s="17">
        <v>10.765550239234445</v>
      </c>
    </row>
    <row r="40" spans="2:21" s="18" customFormat="1" ht="15">
      <c r="B40" s="18" t="s">
        <v>219</v>
      </c>
      <c r="D40" s="17">
        <v>1016</v>
      </c>
      <c r="E40" s="17">
        <v>1325</v>
      </c>
      <c r="F40" s="17">
        <v>1476</v>
      </c>
      <c r="G40" s="17"/>
      <c r="H40" s="17">
        <v>1176</v>
      </c>
      <c r="I40" s="17">
        <v>1346</v>
      </c>
      <c r="J40" s="17">
        <v>1341</v>
      </c>
      <c r="K40" s="17">
        <v>1325</v>
      </c>
      <c r="L40" s="17">
        <v>1339</v>
      </c>
      <c r="M40" s="17">
        <v>1433</v>
      </c>
      <c r="N40" s="17">
        <v>1449</v>
      </c>
      <c r="O40" s="316">
        <v>1476</v>
      </c>
      <c r="P40" s="17">
        <v>1.8633540372670732</v>
      </c>
      <c r="Q40" s="17">
        <v>11.396226415094347</v>
      </c>
      <c r="R40" s="15"/>
      <c r="S40" s="17">
        <v>1325</v>
      </c>
      <c r="T40" s="316">
        <v>1476</v>
      </c>
      <c r="U40" s="17">
        <v>11.396226415094347</v>
      </c>
    </row>
    <row r="41" spans="2:26" ht="15">
      <c r="B41" s="93" t="s">
        <v>87</v>
      </c>
      <c r="C41" s="22"/>
      <c r="D41" s="75"/>
      <c r="O41" s="390"/>
      <c r="T41" s="390"/>
      <c r="W41" s="18"/>
      <c r="X41" s="18"/>
      <c r="Y41" s="18"/>
      <c r="Z41" s="18"/>
    </row>
    <row r="42" spans="2:26" ht="15">
      <c r="B42" s="31"/>
      <c r="C42" s="22" t="s">
        <v>361</v>
      </c>
      <c r="D42" s="75">
        <v>383</v>
      </c>
      <c r="E42" s="75">
        <v>440</v>
      </c>
      <c r="F42" s="75">
        <v>502</v>
      </c>
      <c r="H42" s="75">
        <v>398</v>
      </c>
      <c r="I42" s="75">
        <v>399</v>
      </c>
      <c r="J42" s="75">
        <v>406</v>
      </c>
      <c r="K42" s="75">
        <v>440</v>
      </c>
      <c r="L42" s="75">
        <v>459</v>
      </c>
      <c r="M42" s="75">
        <v>482</v>
      </c>
      <c r="N42" s="75">
        <v>490</v>
      </c>
      <c r="O42" s="390">
        <v>502</v>
      </c>
      <c r="P42" s="75">
        <v>2.448979591836742</v>
      </c>
      <c r="Q42" s="75">
        <v>14.090909090909086</v>
      </c>
      <c r="S42" s="75">
        <v>440</v>
      </c>
      <c r="T42" s="390">
        <v>502</v>
      </c>
      <c r="U42" s="75">
        <v>14.090909090909086</v>
      </c>
      <c r="W42" s="18"/>
      <c r="X42" s="18"/>
      <c r="Y42" s="18"/>
      <c r="Z42" s="18"/>
    </row>
    <row r="43" spans="2:26" ht="15">
      <c r="B43" s="31"/>
      <c r="C43" s="22" t="s">
        <v>357</v>
      </c>
      <c r="D43" s="75">
        <v>633</v>
      </c>
      <c r="E43" s="75">
        <v>885</v>
      </c>
      <c r="F43" s="75">
        <v>974</v>
      </c>
      <c r="H43" s="75">
        <v>778</v>
      </c>
      <c r="I43" s="75">
        <v>947</v>
      </c>
      <c r="J43" s="75">
        <v>935</v>
      </c>
      <c r="K43" s="75">
        <v>885</v>
      </c>
      <c r="L43" s="75">
        <v>880</v>
      </c>
      <c r="M43" s="75">
        <v>951</v>
      </c>
      <c r="N43" s="75">
        <v>959</v>
      </c>
      <c r="O43" s="390">
        <v>974</v>
      </c>
      <c r="P43" s="75">
        <v>1.564129301355588</v>
      </c>
      <c r="Q43" s="75">
        <v>10.056497175141232</v>
      </c>
      <c r="S43" s="75">
        <v>885</v>
      </c>
      <c r="T43" s="390">
        <v>974</v>
      </c>
      <c r="U43" s="75">
        <v>10.056497175141232</v>
      </c>
      <c r="W43" s="18"/>
      <c r="X43" s="18"/>
      <c r="Y43" s="18"/>
      <c r="Z43" s="18"/>
    </row>
    <row r="44" spans="2:26" ht="9.75" customHeight="1" hidden="1">
      <c r="B44" s="36"/>
      <c r="C44" s="94"/>
      <c r="D44" s="75"/>
      <c r="O44" s="390"/>
      <c r="T44" s="390"/>
      <c r="W44" s="18"/>
      <c r="X44" s="18"/>
      <c r="Y44" s="18"/>
      <c r="Z44" s="18"/>
    </row>
    <row r="45" spans="2:26" ht="15">
      <c r="B45" s="58" t="s">
        <v>86</v>
      </c>
      <c r="C45" s="22"/>
      <c r="D45" s="75"/>
      <c r="O45" s="390"/>
      <c r="T45" s="390"/>
      <c r="W45" s="18"/>
      <c r="X45" s="18"/>
      <c r="Y45" s="18"/>
      <c r="Z45" s="18"/>
    </row>
    <row r="46" spans="2:26" ht="15">
      <c r="B46" s="36"/>
      <c r="C46" s="22" t="s">
        <v>53</v>
      </c>
      <c r="D46" s="75">
        <v>316</v>
      </c>
      <c r="E46" s="75">
        <v>546</v>
      </c>
      <c r="F46" s="75">
        <v>613</v>
      </c>
      <c r="H46" s="75">
        <v>359</v>
      </c>
      <c r="I46" s="75">
        <v>573</v>
      </c>
      <c r="J46" s="75">
        <v>564</v>
      </c>
      <c r="K46" s="75">
        <v>546</v>
      </c>
      <c r="L46" s="75">
        <v>559</v>
      </c>
      <c r="M46" s="75">
        <v>588</v>
      </c>
      <c r="N46" s="75">
        <v>611</v>
      </c>
      <c r="O46" s="390">
        <v>613</v>
      </c>
      <c r="P46" s="75">
        <v>0.3273322422258529</v>
      </c>
      <c r="Q46" s="75">
        <v>12.271062271062272</v>
      </c>
      <c r="S46" s="75">
        <v>546</v>
      </c>
      <c r="T46" s="390">
        <v>613</v>
      </c>
      <c r="U46" s="75">
        <v>12.271062271062272</v>
      </c>
      <c r="W46" s="18"/>
      <c r="X46" s="18"/>
      <c r="Y46" s="18"/>
      <c r="Z46" s="18"/>
    </row>
    <row r="47" spans="2:26" ht="15">
      <c r="B47" s="36"/>
      <c r="C47" s="95" t="s">
        <v>54</v>
      </c>
      <c r="D47" s="75">
        <v>343</v>
      </c>
      <c r="E47" s="75">
        <v>330</v>
      </c>
      <c r="F47" s="75">
        <v>369</v>
      </c>
      <c r="H47" s="75">
        <v>324</v>
      </c>
      <c r="I47" s="75">
        <v>319</v>
      </c>
      <c r="J47" s="75">
        <v>318</v>
      </c>
      <c r="K47" s="75">
        <v>330</v>
      </c>
      <c r="L47" s="75">
        <v>335</v>
      </c>
      <c r="M47" s="75">
        <v>371</v>
      </c>
      <c r="N47" s="75">
        <v>367</v>
      </c>
      <c r="O47" s="390">
        <v>369</v>
      </c>
      <c r="P47" s="75">
        <v>0.5449591280654031</v>
      </c>
      <c r="Q47" s="75">
        <v>11.818181818181817</v>
      </c>
      <c r="S47" s="75">
        <v>330</v>
      </c>
      <c r="T47" s="390">
        <v>369</v>
      </c>
      <c r="U47" s="75">
        <v>11.818181818181817</v>
      </c>
      <c r="W47" s="18"/>
      <c r="X47" s="18"/>
      <c r="Y47" s="18"/>
      <c r="Z47" s="18"/>
    </row>
    <row r="48" spans="2:26" ht="15">
      <c r="B48" s="36"/>
      <c r="C48" s="95" t="s">
        <v>81</v>
      </c>
      <c r="D48" s="75">
        <v>117</v>
      </c>
      <c r="E48" s="75">
        <v>121</v>
      </c>
      <c r="F48" s="75">
        <v>145</v>
      </c>
      <c r="H48" s="75">
        <v>115</v>
      </c>
      <c r="I48" s="75">
        <v>109</v>
      </c>
      <c r="J48" s="75">
        <v>113</v>
      </c>
      <c r="K48" s="75">
        <v>121</v>
      </c>
      <c r="L48" s="75">
        <v>126</v>
      </c>
      <c r="M48" s="75">
        <v>125</v>
      </c>
      <c r="N48" s="75">
        <v>123</v>
      </c>
      <c r="O48" s="390">
        <v>145</v>
      </c>
      <c r="P48" s="75">
        <v>17.886178861788625</v>
      </c>
      <c r="Q48" s="75">
        <v>19.834710743801654</v>
      </c>
      <c r="S48" s="75">
        <v>121</v>
      </c>
      <c r="T48" s="390">
        <v>145</v>
      </c>
      <c r="U48" s="75">
        <v>19.834710743801654</v>
      </c>
      <c r="W48" s="18"/>
      <c r="X48" s="18"/>
      <c r="Y48" s="18"/>
      <c r="Z48" s="18"/>
    </row>
    <row r="49" spans="2:26" ht="15">
      <c r="B49" s="36"/>
      <c r="C49" s="95" t="s">
        <v>79</v>
      </c>
      <c r="D49" s="75">
        <v>159</v>
      </c>
      <c r="E49" s="75">
        <v>174</v>
      </c>
      <c r="F49" s="75">
        <v>189</v>
      </c>
      <c r="H49" s="75">
        <v>183</v>
      </c>
      <c r="I49" s="75">
        <v>182</v>
      </c>
      <c r="J49" s="75">
        <v>195</v>
      </c>
      <c r="K49" s="75">
        <v>174</v>
      </c>
      <c r="L49" s="75">
        <v>170</v>
      </c>
      <c r="M49" s="75">
        <v>191</v>
      </c>
      <c r="N49" s="75">
        <v>191</v>
      </c>
      <c r="O49" s="390">
        <v>189</v>
      </c>
      <c r="P49" s="75">
        <v>-1.0471204188481686</v>
      </c>
      <c r="Q49" s="75">
        <v>8.62068965517242</v>
      </c>
      <c r="S49" s="75">
        <v>174</v>
      </c>
      <c r="T49" s="390">
        <v>189</v>
      </c>
      <c r="U49" s="75">
        <v>8.62068965517242</v>
      </c>
      <c r="W49" s="18"/>
      <c r="X49" s="18"/>
      <c r="Y49" s="18"/>
      <c r="Z49" s="18"/>
    </row>
    <row r="50" spans="2:26" ht="15">
      <c r="B50" s="36"/>
      <c r="C50" s="95" t="s">
        <v>82</v>
      </c>
      <c r="D50" s="75">
        <v>81</v>
      </c>
      <c r="E50" s="75">
        <v>154</v>
      </c>
      <c r="F50" s="75">
        <v>160</v>
      </c>
      <c r="H50" s="75">
        <v>195</v>
      </c>
      <c r="I50" s="75">
        <v>163</v>
      </c>
      <c r="J50" s="75">
        <v>151</v>
      </c>
      <c r="K50" s="75">
        <v>154</v>
      </c>
      <c r="L50" s="75">
        <v>149</v>
      </c>
      <c r="M50" s="75">
        <v>158</v>
      </c>
      <c r="N50" s="75">
        <v>157</v>
      </c>
      <c r="O50" s="390">
        <v>160</v>
      </c>
      <c r="P50" s="75">
        <v>1.9108280254777066</v>
      </c>
      <c r="Q50" s="75">
        <v>3.8961038961038863</v>
      </c>
      <c r="S50" s="75">
        <v>154</v>
      </c>
      <c r="T50" s="390">
        <v>160</v>
      </c>
      <c r="U50" s="75">
        <v>3.8961038961038863</v>
      </c>
      <c r="W50" s="18"/>
      <c r="X50" s="18"/>
      <c r="Y50" s="18"/>
      <c r="Z50" s="18"/>
    </row>
    <row r="51" spans="2:21" s="18" customFormat="1" ht="15">
      <c r="B51" s="18" t="s">
        <v>220</v>
      </c>
      <c r="D51" s="17">
        <v>508</v>
      </c>
      <c r="E51" s="17">
        <v>347</v>
      </c>
      <c r="F51" s="17">
        <v>376</v>
      </c>
      <c r="G51" s="17"/>
      <c r="H51" s="17">
        <v>551</v>
      </c>
      <c r="I51" s="17">
        <v>553</v>
      </c>
      <c r="J51" s="17">
        <v>560</v>
      </c>
      <c r="K51" s="17">
        <v>347</v>
      </c>
      <c r="L51" s="17">
        <v>349</v>
      </c>
      <c r="M51" s="17">
        <v>376</v>
      </c>
      <c r="N51" s="17">
        <v>371</v>
      </c>
      <c r="O51" s="316">
        <v>376</v>
      </c>
      <c r="P51" s="17">
        <v>1.3477088948786964</v>
      </c>
      <c r="Q51" s="17">
        <v>8.35734870317002</v>
      </c>
      <c r="R51" s="15"/>
      <c r="S51" s="17">
        <v>347</v>
      </c>
      <c r="T51" s="316">
        <v>376</v>
      </c>
      <c r="U51" s="17">
        <v>8.35734870317002</v>
      </c>
    </row>
    <row r="52" spans="3:26" ht="15">
      <c r="C52" s="36" t="s">
        <v>83</v>
      </c>
      <c r="D52" s="75">
        <v>288</v>
      </c>
      <c r="E52" s="75">
        <v>92</v>
      </c>
      <c r="F52" s="75">
        <v>124</v>
      </c>
      <c r="H52" s="75">
        <v>338</v>
      </c>
      <c r="I52" s="75">
        <v>339</v>
      </c>
      <c r="J52" s="75">
        <v>342</v>
      </c>
      <c r="K52" s="75">
        <v>92</v>
      </c>
      <c r="L52" s="75">
        <v>99</v>
      </c>
      <c r="M52" s="75">
        <v>116</v>
      </c>
      <c r="N52" s="75">
        <v>122</v>
      </c>
      <c r="O52" s="390">
        <v>124</v>
      </c>
      <c r="P52" s="75">
        <v>1.6393442622950838</v>
      </c>
      <c r="Q52" s="75">
        <v>34.78260869565217</v>
      </c>
      <c r="S52" s="75">
        <v>92</v>
      </c>
      <c r="T52" s="390">
        <v>124</v>
      </c>
      <c r="U52" s="75">
        <v>34.78260869565217</v>
      </c>
      <c r="W52" s="18"/>
      <c r="X52" s="18"/>
      <c r="Y52" s="18"/>
      <c r="Z52" s="18"/>
    </row>
    <row r="53" spans="3:26" ht="15">
      <c r="C53" s="36" t="s">
        <v>84</v>
      </c>
      <c r="D53" s="75">
        <v>220</v>
      </c>
      <c r="E53" s="75">
        <v>255</v>
      </c>
      <c r="F53" s="75">
        <v>252</v>
      </c>
      <c r="H53" s="75">
        <v>213</v>
      </c>
      <c r="I53" s="75">
        <v>214</v>
      </c>
      <c r="J53" s="75">
        <v>218</v>
      </c>
      <c r="K53" s="75">
        <v>255</v>
      </c>
      <c r="L53" s="75">
        <v>250</v>
      </c>
      <c r="M53" s="75">
        <v>260</v>
      </c>
      <c r="N53" s="75">
        <v>249</v>
      </c>
      <c r="O53" s="390">
        <v>252</v>
      </c>
      <c r="P53" s="75">
        <v>1.2048192771084265</v>
      </c>
      <c r="Q53" s="75">
        <v>-1.17647058823529</v>
      </c>
      <c r="S53" s="75">
        <v>255</v>
      </c>
      <c r="T53" s="390">
        <v>252</v>
      </c>
      <c r="U53" s="75">
        <v>-1.17647058823529</v>
      </c>
      <c r="W53" s="18"/>
      <c r="X53" s="18"/>
      <c r="Y53" s="18"/>
      <c r="Z53" s="18"/>
    </row>
    <row r="54" spans="3:26" ht="15">
      <c r="C54" s="22"/>
      <c r="D54" s="75"/>
      <c r="O54" s="149"/>
      <c r="S54" s="185"/>
      <c r="T54" s="149"/>
      <c r="W54" s="18"/>
      <c r="X54" s="18"/>
      <c r="Y54" s="18"/>
      <c r="Z54" s="18"/>
    </row>
    <row r="55" spans="23:26" ht="15">
      <c r="W55" s="18"/>
      <c r="X55" s="18"/>
      <c r="Y55" s="18"/>
      <c r="Z55" s="18"/>
    </row>
    <row r="56" spans="23:26" ht="15">
      <c r="W56" s="18"/>
      <c r="X56" s="18"/>
      <c r="Y56" s="18"/>
      <c r="Z56" s="18"/>
    </row>
    <row r="57" spans="23:26" ht="15">
      <c r="W57" s="18"/>
      <c r="X57" s="18"/>
      <c r="Y57" s="18"/>
      <c r="Z57" s="18"/>
    </row>
    <row r="58" spans="23:26" ht="15">
      <c r="W58" s="18"/>
      <c r="X58" s="18"/>
      <c r="Y58" s="18"/>
      <c r="Z58" s="18"/>
    </row>
    <row r="59" spans="23:26" ht="15">
      <c r="W59" s="18"/>
      <c r="X59" s="18"/>
      <c r="Y59" s="18"/>
      <c r="Z59" s="18"/>
    </row>
    <row r="60" spans="23:26" ht="15">
      <c r="W60" s="18"/>
      <c r="X60" s="18"/>
      <c r="Y60" s="18"/>
      <c r="Z60" s="18"/>
    </row>
    <row r="61" spans="23:26" ht="15">
      <c r="W61" s="18"/>
      <c r="X61" s="18"/>
      <c r="Y61" s="18"/>
      <c r="Z61" s="18"/>
    </row>
    <row r="62" spans="23:26" ht="15">
      <c r="W62" s="18"/>
      <c r="X62" s="18"/>
      <c r="Y62" s="18"/>
      <c r="Z62" s="18"/>
    </row>
    <row r="63" spans="23:26" ht="15">
      <c r="W63" s="18"/>
      <c r="X63" s="18"/>
      <c r="Y63" s="18"/>
      <c r="Z63" s="18"/>
    </row>
    <row r="64" spans="23:26" ht="15">
      <c r="W64" s="18"/>
      <c r="X64" s="18"/>
      <c r="Y64" s="18"/>
      <c r="Z64" s="18"/>
    </row>
    <row r="65" spans="23:26" ht="15">
      <c r="W65" s="18"/>
      <c r="X65" s="18"/>
      <c r="Y65" s="18"/>
      <c r="Z65" s="18"/>
    </row>
    <row r="66" spans="23:26" ht="15">
      <c r="W66" s="18"/>
      <c r="X66" s="18"/>
      <c r="Y66" s="18"/>
      <c r="Z66" s="18"/>
    </row>
    <row r="67" spans="23:26" ht="15">
      <c r="W67" s="18"/>
      <c r="X67" s="18"/>
      <c r="Y67" s="18"/>
      <c r="Z67" s="18"/>
    </row>
    <row r="68" spans="23:26" ht="15">
      <c r="W68" s="18"/>
      <c r="X68" s="18"/>
      <c r="Y68" s="18"/>
      <c r="Z68" s="18"/>
    </row>
    <row r="69" spans="23:26" ht="15">
      <c r="W69" s="18"/>
      <c r="X69" s="18"/>
      <c r="Y69" s="18"/>
      <c r="Z69" s="18"/>
    </row>
    <row r="70" spans="23:26" ht="15">
      <c r="W70" s="18"/>
      <c r="X70" s="18"/>
      <c r="Y70" s="18"/>
      <c r="Z70" s="18"/>
    </row>
    <row r="71" spans="23:26" ht="15">
      <c r="W71" s="18"/>
      <c r="X71" s="18"/>
      <c r="Y71" s="18"/>
      <c r="Z71" s="18"/>
    </row>
    <row r="72" spans="23:26" ht="15">
      <c r="W72" s="18"/>
      <c r="X72" s="18"/>
      <c r="Y72" s="18"/>
      <c r="Z72" s="18"/>
    </row>
    <row r="73" spans="23:26" ht="15">
      <c r="W73" s="18"/>
      <c r="X73" s="18"/>
      <c r="Y73" s="18"/>
      <c r="Z73" s="18"/>
    </row>
    <row r="74" spans="23:26" ht="15">
      <c r="W74" s="18"/>
      <c r="X74" s="18"/>
      <c r="Y74" s="18"/>
      <c r="Z74" s="18"/>
    </row>
    <row r="75" spans="23:26" ht="15">
      <c r="W75" s="18"/>
      <c r="X75" s="18"/>
      <c r="Y75" s="18"/>
      <c r="Z75" s="18"/>
    </row>
    <row r="76" spans="23:26" ht="15">
      <c r="W76" s="18"/>
      <c r="X76" s="18"/>
      <c r="Y76" s="18"/>
      <c r="Z76" s="18"/>
    </row>
    <row r="77" spans="23:26" ht="15">
      <c r="W77" s="18"/>
      <c r="X77" s="18"/>
      <c r="Y77" s="18"/>
      <c r="Z77" s="18"/>
    </row>
    <row r="78" spans="23:26" ht="15">
      <c r="W78" s="18"/>
      <c r="X78" s="18"/>
      <c r="Y78" s="18"/>
      <c r="Z78" s="18"/>
    </row>
    <row r="79" spans="23:26" ht="15">
      <c r="W79" s="18"/>
      <c r="X79" s="18"/>
      <c r="Y79" s="18"/>
      <c r="Z79" s="18"/>
    </row>
    <row r="80" spans="23:26" ht="15">
      <c r="W80" s="18"/>
      <c r="X80" s="18"/>
      <c r="Y80" s="18"/>
      <c r="Z80" s="18"/>
    </row>
    <row r="81" spans="23:26" ht="15">
      <c r="W81" s="18"/>
      <c r="X81" s="18"/>
      <c r="Y81" s="18"/>
      <c r="Z81" s="18"/>
    </row>
    <row r="82" spans="23:26" ht="15">
      <c r="W82" s="18"/>
      <c r="X82" s="18"/>
      <c r="Y82" s="18"/>
      <c r="Z82" s="18"/>
    </row>
    <row r="83" spans="23:26" ht="15">
      <c r="W83" s="18"/>
      <c r="X83" s="18"/>
      <c r="Y83" s="18"/>
      <c r="Z83" s="18"/>
    </row>
    <row r="84" spans="23:26" ht="15">
      <c r="W84" s="18"/>
      <c r="X84" s="18"/>
      <c r="Y84" s="18"/>
      <c r="Z84" s="18"/>
    </row>
    <row r="85" spans="23:26" ht="15">
      <c r="W85" s="18"/>
      <c r="X85" s="18"/>
      <c r="Y85" s="18"/>
      <c r="Z85" s="18"/>
    </row>
    <row r="86" spans="23:26" ht="15">
      <c r="W86" s="18"/>
      <c r="X86" s="18"/>
      <c r="Y86" s="18"/>
      <c r="Z86" s="18"/>
    </row>
    <row r="87" spans="23:26" ht="15">
      <c r="W87" s="18"/>
      <c r="X87" s="18"/>
      <c r="Y87" s="18"/>
      <c r="Z87" s="18"/>
    </row>
    <row r="88" spans="23:26" ht="15">
      <c r="W88" s="18"/>
      <c r="X88" s="18"/>
      <c r="Y88" s="18"/>
      <c r="Z88" s="18"/>
    </row>
    <row r="89" spans="23:26" ht="15">
      <c r="W89" s="18"/>
      <c r="X89" s="18"/>
      <c r="Y89" s="18"/>
      <c r="Z89" s="18"/>
    </row>
    <row r="90" spans="23:26" ht="15">
      <c r="W90" s="18"/>
      <c r="X90" s="18"/>
      <c r="Y90" s="18"/>
      <c r="Z90" s="18"/>
    </row>
    <row r="91" spans="23:26" ht="15">
      <c r="W91" s="18"/>
      <c r="X91" s="18"/>
      <c r="Y91" s="18"/>
      <c r="Z91" s="18"/>
    </row>
    <row r="92" spans="23:26" ht="15">
      <c r="W92" s="18"/>
      <c r="X92" s="18"/>
      <c r="Y92" s="18"/>
      <c r="Z92" s="18"/>
    </row>
  </sheetData>
  <mergeCells count="1">
    <mergeCell ref="A2:C2"/>
  </mergeCells>
  <hyperlinks>
    <hyperlink ref="A2" location="Index!A1" display="Back to Index"/>
  </hyperlinks>
  <printOptions/>
  <pageMargins left="0.75" right="0.75" top="0.5" bottom="0.5" header="0.5" footer="0"/>
  <pageSetup fitToHeight="1" fitToWidth="1" horizontalDpi="600" verticalDpi="600" orientation="landscape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21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9" bestFit="1" customWidth="1"/>
    <col min="5" max="6" width="9.8515625" style="124" bestFit="1" customWidth="1"/>
    <col min="7" max="7" width="3.57421875" style="124" customWidth="1"/>
    <col min="8" max="9" width="9.8515625" style="124" bestFit="1" customWidth="1"/>
    <col min="10" max="12" width="9.8515625" style="124" customWidth="1"/>
    <col min="13" max="13" width="9.8515625" style="124" bestFit="1" customWidth="1"/>
    <col min="14" max="14" width="9.8515625" style="124" customWidth="1"/>
    <col min="15" max="15" width="10.7109375" style="125" bestFit="1" customWidth="1"/>
    <col min="16" max="16" width="8.00390625" style="124" customWidth="1"/>
    <col min="17" max="17" width="7.7109375" style="124" bestFit="1" customWidth="1"/>
    <col min="18" max="18" width="2.8515625" style="19" customWidth="1"/>
    <col min="19" max="19" width="9.8515625" style="124" bestFit="1" customWidth="1"/>
    <col min="20" max="20" width="10.00390625" style="125" customWidth="1"/>
    <col min="21" max="21" width="7.8515625" style="124" customWidth="1"/>
    <col min="22" max="16384" width="9.140625" style="20" customWidth="1"/>
  </cols>
  <sheetData>
    <row r="1" spans="1:21" s="42" customFormat="1" ht="20.25">
      <c r="A1" s="41" t="s">
        <v>122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S3" s="17"/>
      <c r="T3" s="128"/>
      <c r="U3" s="17"/>
    </row>
    <row r="4" spans="1:20" ht="15">
      <c r="A4" s="46" t="s">
        <v>229</v>
      </c>
      <c r="B4" s="38"/>
      <c r="O4" s="166"/>
      <c r="T4" s="166"/>
    </row>
    <row r="5" spans="1:20" ht="15">
      <c r="A5" s="18" t="s">
        <v>130</v>
      </c>
      <c r="C5" s="20"/>
      <c r="D5" s="124"/>
      <c r="O5" s="167"/>
      <c r="T5" s="166"/>
    </row>
    <row r="6" spans="2:21" s="18" customFormat="1" ht="15">
      <c r="B6" s="18" t="s">
        <v>123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81"/>
      <c r="P6" s="17"/>
      <c r="Q6" s="17"/>
      <c r="R6" s="15"/>
      <c r="S6" s="17"/>
      <c r="T6" s="381"/>
      <c r="U6" s="17"/>
    </row>
    <row r="7" spans="3:21" ht="14.25">
      <c r="C7" s="20" t="s">
        <v>124</v>
      </c>
      <c r="D7" s="144">
        <v>4215</v>
      </c>
      <c r="E7" s="124">
        <v>8435</v>
      </c>
      <c r="F7" s="124">
        <v>8780</v>
      </c>
      <c r="H7" s="124">
        <v>8423</v>
      </c>
      <c r="I7" s="124">
        <v>8424</v>
      </c>
      <c r="J7" s="124">
        <v>8432</v>
      </c>
      <c r="K7" s="124">
        <v>8435</v>
      </c>
      <c r="L7" s="124">
        <v>8440</v>
      </c>
      <c r="M7" s="124">
        <v>8650</v>
      </c>
      <c r="N7" s="124">
        <v>8775</v>
      </c>
      <c r="O7" s="166">
        <v>8780</v>
      </c>
      <c r="P7" s="75">
        <v>0.056980056980049376</v>
      </c>
      <c r="Q7" s="75">
        <v>4.090100770598704</v>
      </c>
      <c r="S7" s="75">
        <v>8435</v>
      </c>
      <c r="T7" s="166">
        <v>8780</v>
      </c>
      <c r="U7" s="75">
        <v>4.090100770598704</v>
      </c>
    </row>
    <row r="8" spans="3:21" ht="14.25">
      <c r="C8" s="20" t="s">
        <v>125</v>
      </c>
      <c r="D8" s="144">
        <v>20180</v>
      </c>
      <c r="E8" s="124">
        <v>20928</v>
      </c>
      <c r="F8" s="124">
        <v>23927</v>
      </c>
      <c r="H8" s="124">
        <v>20429</v>
      </c>
      <c r="I8" s="124">
        <v>20557</v>
      </c>
      <c r="J8" s="124">
        <v>20761</v>
      </c>
      <c r="K8" s="124">
        <v>20928</v>
      </c>
      <c r="L8" s="124">
        <v>21194</v>
      </c>
      <c r="M8" s="124">
        <v>20547</v>
      </c>
      <c r="N8" s="124">
        <v>20851</v>
      </c>
      <c r="O8" s="166">
        <v>23927</v>
      </c>
      <c r="P8" s="75">
        <v>14.75229005803078</v>
      </c>
      <c r="Q8" s="75">
        <v>14.33008409785932</v>
      </c>
      <c r="S8" s="75">
        <v>20928</v>
      </c>
      <c r="T8" s="166">
        <v>23927</v>
      </c>
      <c r="U8" s="75">
        <v>14.33008409785932</v>
      </c>
    </row>
    <row r="9" spans="3:21" ht="14.25">
      <c r="C9" s="20" t="s">
        <v>350</v>
      </c>
      <c r="D9" s="144">
        <v>-6022</v>
      </c>
      <c r="E9" s="124">
        <v>-6098</v>
      </c>
      <c r="F9" s="124">
        <v>-5064</v>
      </c>
      <c r="H9" s="124">
        <v>-6034</v>
      </c>
      <c r="I9" s="124">
        <v>-6068</v>
      </c>
      <c r="J9" s="124">
        <v>-6053</v>
      </c>
      <c r="K9" s="124">
        <v>-6098</v>
      </c>
      <c r="L9" s="124">
        <v>-6084</v>
      </c>
      <c r="M9" s="124">
        <v>-5044</v>
      </c>
      <c r="N9" s="124">
        <v>-5073</v>
      </c>
      <c r="O9" s="166">
        <v>-5064</v>
      </c>
      <c r="P9" s="124">
        <v>0.17740981667652145</v>
      </c>
      <c r="Q9" s="75">
        <v>16.95637914070187</v>
      </c>
      <c r="S9" s="75">
        <v>-6098</v>
      </c>
      <c r="T9" s="166">
        <v>-5064</v>
      </c>
      <c r="U9" s="124">
        <v>-16.95637914070187</v>
      </c>
    </row>
    <row r="10" spans="2:20" ht="15">
      <c r="B10" s="18" t="s">
        <v>126</v>
      </c>
      <c r="C10" s="20"/>
      <c r="D10" s="144"/>
      <c r="O10" s="166"/>
      <c r="S10" s="75"/>
      <c r="T10" s="166"/>
    </row>
    <row r="11" spans="2:21" ht="14.25">
      <c r="B11" s="105"/>
      <c r="C11" s="20" t="s">
        <v>127</v>
      </c>
      <c r="D11" s="144">
        <v>656</v>
      </c>
      <c r="E11" s="124">
        <v>434</v>
      </c>
      <c r="F11" s="124">
        <v>696</v>
      </c>
      <c r="H11" s="124">
        <v>734</v>
      </c>
      <c r="I11" s="124">
        <v>580</v>
      </c>
      <c r="J11" s="124">
        <v>623</v>
      </c>
      <c r="K11" s="124">
        <v>434</v>
      </c>
      <c r="L11" s="124">
        <v>662</v>
      </c>
      <c r="M11" s="124">
        <v>757</v>
      </c>
      <c r="N11" s="124">
        <v>482</v>
      </c>
      <c r="O11" s="166">
        <v>696</v>
      </c>
      <c r="P11" s="75">
        <v>44.398340248962654</v>
      </c>
      <c r="Q11" s="75">
        <v>60.36866359447004</v>
      </c>
      <c r="S11" s="75">
        <v>434</v>
      </c>
      <c r="T11" s="166">
        <v>696</v>
      </c>
      <c r="U11" s="75">
        <v>60.36866359447004</v>
      </c>
    </row>
    <row r="12" spans="2:21" ht="14.25">
      <c r="B12" s="105"/>
      <c r="C12" s="20" t="s">
        <v>128</v>
      </c>
      <c r="D12" s="144">
        <v>6571</v>
      </c>
      <c r="E12" s="124">
        <v>5970</v>
      </c>
      <c r="F12" s="124">
        <v>5281</v>
      </c>
      <c r="H12" s="124">
        <v>6901</v>
      </c>
      <c r="I12" s="124">
        <v>6140</v>
      </c>
      <c r="J12" s="124">
        <v>6025</v>
      </c>
      <c r="K12" s="124">
        <v>5970</v>
      </c>
      <c r="L12" s="124">
        <v>5955</v>
      </c>
      <c r="M12" s="124">
        <v>5714</v>
      </c>
      <c r="N12" s="124">
        <v>5415</v>
      </c>
      <c r="O12" s="166">
        <v>5281</v>
      </c>
      <c r="P12" s="75">
        <v>-2.474607571560483</v>
      </c>
      <c r="Q12" s="75">
        <v>-11.541038525963154</v>
      </c>
      <c r="S12" s="75">
        <v>5970</v>
      </c>
      <c r="T12" s="166">
        <v>5281</v>
      </c>
      <c r="U12" s="75">
        <v>-11.541038525963154</v>
      </c>
    </row>
    <row r="13" spans="3:21" ht="14.25">
      <c r="C13" s="20" t="s">
        <v>129</v>
      </c>
      <c r="D13" s="144">
        <v>27</v>
      </c>
      <c r="E13" s="124">
        <v>87</v>
      </c>
      <c r="F13" s="124">
        <v>149</v>
      </c>
      <c r="H13" s="124">
        <v>16</v>
      </c>
      <c r="I13" s="124">
        <v>42</v>
      </c>
      <c r="J13" s="124">
        <v>65</v>
      </c>
      <c r="K13" s="124">
        <v>87</v>
      </c>
      <c r="L13" s="124">
        <v>102</v>
      </c>
      <c r="M13" s="124">
        <v>94</v>
      </c>
      <c r="N13" s="124">
        <v>171</v>
      </c>
      <c r="O13" s="166">
        <v>149</v>
      </c>
      <c r="P13" s="75">
        <v>-12.865497076023392</v>
      </c>
      <c r="Q13" s="75">
        <v>71.26436781609196</v>
      </c>
      <c r="S13" s="75">
        <v>87</v>
      </c>
      <c r="T13" s="166">
        <v>149</v>
      </c>
      <c r="U13" s="75">
        <v>71.26436781609196</v>
      </c>
    </row>
    <row r="14" spans="2:26" s="26" customFormat="1" ht="14.25">
      <c r="B14" s="36"/>
      <c r="C14" s="26" t="s">
        <v>351</v>
      </c>
      <c r="D14" s="137">
        <v>-106</v>
      </c>
      <c r="E14" s="75">
        <v>-128</v>
      </c>
      <c r="F14" s="75">
        <v>-142</v>
      </c>
      <c r="G14" s="75"/>
      <c r="H14" s="75">
        <v>-112</v>
      </c>
      <c r="I14" s="75">
        <v>-136</v>
      </c>
      <c r="J14" s="75">
        <v>-124</v>
      </c>
      <c r="K14" s="75">
        <v>-128</v>
      </c>
      <c r="L14" s="75">
        <v>-142</v>
      </c>
      <c r="M14" s="75">
        <v>-139</v>
      </c>
      <c r="N14" s="75">
        <v>-143</v>
      </c>
      <c r="O14" s="166">
        <v>-142</v>
      </c>
      <c r="P14" s="75">
        <v>0.6993006993006978</v>
      </c>
      <c r="Q14" s="75">
        <v>-10.9375</v>
      </c>
      <c r="S14" s="75">
        <v>-128</v>
      </c>
      <c r="T14" s="166">
        <v>-142</v>
      </c>
      <c r="U14" s="75">
        <v>10.9375</v>
      </c>
      <c r="X14" s="20"/>
      <c r="Y14" s="20"/>
      <c r="Z14" s="20"/>
    </row>
    <row r="15" spans="2:26" s="24" customFormat="1" ht="6" customHeight="1">
      <c r="B15" s="31"/>
      <c r="C15" s="26"/>
      <c r="D15" s="13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81"/>
      <c r="P15" s="17"/>
      <c r="Q15" s="17"/>
      <c r="S15" s="17"/>
      <c r="T15" s="381"/>
      <c r="U15" s="17"/>
      <c r="X15" s="20"/>
      <c r="Y15" s="20"/>
      <c r="Z15" s="20"/>
    </row>
    <row r="16" spans="1:26" s="18" customFormat="1" ht="15">
      <c r="A16" s="18" t="s">
        <v>230</v>
      </c>
      <c r="B16" s="109"/>
      <c r="D16" s="138">
        <v>182685</v>
      </c>
      <c r="E16" s="17">
        <v>177222</v>
      </c>
      <c r="F16" s="17">
        <v>182694</v>
      </c>
      <c r="G16" s="17"/>
      <c r="H16" s="17">
        <v>181875</v>
      </c>
      <c r="I16" s="17">
        <v>182635</v>
      </c>
      <c r="J16" s="17">
        <v>185222</v>
      </c>
      <c r="K16" s="17">
        <v>177222</v>
      </c>
      <c r="L16" s="17">
        <v>175850</v>
      </c>
      <c r="M16" s="17">
        <v>184824</v>
      </c>
      <c r="N16" s="17">
        <v>186847</v>
      </c>
      <c r="O16" s="382">
        <v>182694</v>
      </c>
      <c r="P16" s="17">
        <v>-2.222674166564087</v>
      </c>
      <c r="Q16" s="17">
        <v>3.087652774486238</v>
      </c>
      <c r="R16" s="15"/>
      <c r="S16" s="17">
        <v>177222</v>
      </c>
      <c r="T16" s="382">
        <v>182694</v>
      </c>
      <c r="U16" s="17">
        <v>3.087652774486238</v>
      </c>
      <c r="X16" s="20"/>
      <c r="Y16" s="20"/>
      <c r="Z16" s="20"/>
    </row>
    <row r="17" spans="2:20" ht="15">
      <c r="B17" s="38"/>
      <c r="D17" s="145"/>
      <c r="O17" s="383"/>
      <c r="S17" s="75"/>
      <c r="T17" s="381"/>
    </row>
    <row r="18" spans="1:20" ht="15">
      <c r="A18" s="46" t="s">
        <v>231</v>
      </c>
      <c r="B18" s="38"/>
      <c r="O18" s="383"/>
      <c r="S18" s="75"/>
      <c r="T18" s="383"/>
    </row>
    <row r="19" spans="2:26" s="62" customFormat="1" ht="15">
      <c r="B19" s="62" t="s">
        <v>131</v>
      </c>
      <c r="D19" s="139">
        <v>10.1</v>
      </c>
      <c r="E19" s="139">
        <v>13.1</v>
      </c>
      <c r="F19" s="139">
        <v>15.1</v>
      </c>
      <c r="G19" s="139"/>
      <c r="H19" s="139">
        <v>12.5</v>
      </c>
      <c r="I19" s="139">
        <v>12.6</v>
      </c>
      <c r="J19" s="139">
        <v>12.5</v>
      </c>
      <c r="K19" s="139">
        <v>13.1</v>
      </c>
      <c r="L19" s="139">
        <v>13.4</v>
      </c>
      <c r="M19" s="139">
        <v>13.1</v>
      </c>
      <c r="N19" s="139">
        <v>13.1</v>
      </c>
      <c r="O19" s="383">
        <v>15.1</v>
      </c>
      <c r="P19" s="139">
        <v>2</v>
      </c>
      <c r="Q19" s="139">
        <v>2</v>
      </c>
      <c r="R19" s="65"/>
      <c r="S19" s="139">
        <v>13.1</v>
      </c>
      <c r="T19" s="383">
        <v>15.1</v>
      </c>
      <c r="U19" s="139">
        <v>2</v>
      </c>
      <c r="X19" s="20"/>
      <c r="Y19" s="20"/>
      <c r="Z19" s="20"/>
    </row>
    <row r="20" spans="2:26" s="62" customFormat="1" ht="15">
      <c r="B20" s="62" t="s">
        <v>132</v>
      </c>
      <c r="D20" s="139">
        <v>3.9</v>
      </c>
      <c r="E20" s="139">
        <v>3.6</v>
      </c>
      <c r="F20" s="139">
        <v>3.3</v>
      </c>
      <c r="G20" s="139"/>
      <c r="H20" s="139">
        <v>4.2</v>
      </c>
      <c r="I20" s="139">
        <v>3.6</v>
      </c>
      <c r="J20" s="139">
        <v>3.6</v>
      </c>
      <c r="K20" s="139">
        <v>3.6</v>
      </c>
      <c r="L20" s="139">
        <v>3.7</v>
      </c>
      <c r="M20" s="139">
        <v>3.4</v>
      </c>
      <c r="N20" s="139">
        <v>3.2</v>
      </c>
      <c r="O20" s="383">
        <v>3.3</v>
      </c>
      <c r="P20" s="139">
        <v>0.09999999999999964</v>
      </c>
      <c r="Q20" s="139">
        <v>-0.3</v>
      </c>
      <c r="R20" s="65"/>
      <c r="S20" s="139">
        <v>3.6</v>
      </c>
      <c r="T20" s="383">
        <v>3.3</v>
      </c>
      <c r="U20" s="139">
        <v>-0.3</v>
      </c>
      <c r="X20" s="20"/>
      <c r="Y20" s="20"/>
      <c r="Z20" s="20"/>
    </row>
    <row r="21" spans="2:26" s="62" customFormat="1" ht="15">
      <c r="B21" s="62" t="s">
        <v>133</v>
      </c>
      <c r="D21" s="139">
        <v>14</v>
      </c>
      <c r="E21" s="139">
        <v>16.7</v>
      </c>
      <c r="F21" s="139">
        <v>18.4</v>
      </c>
      <c r="G21" s="139"/>
      <c r="H21" s="139">
        <v>16.7</v>
      </c>
      <c r="I21" s="139">
        <v>16.2</v>
      </c>
      <c r="J21" s="139">
        <v>16.1</v>
      </c>
      <c r="K21" s="139">
        <v>16.7</v>
      </c>
      <c r="L21" s="139">
        <v>17.1</v>
      </c>
      <c r="M21" s="139">
        <v>16.5</v>
      </c>
      <c r="N21" s="139">
        <v>16.3</v>
      </c>
      <c r="O21" s="383">
        <v>18.4</v>
      </c>
      <c r="P21" s="139">
        <v>2.1</v>
      </c>
      <c r="Q21" s="139">
        <v>1.7</v>
      </c>
      <c r="R21" s="65"/>
      <c r="S21" s="139">
        <v>16.7</v>
      </c>
      <c r="T21" s="383">
        <v>18.4</v>
      </c>
      <c r="U21" s="139">
        <v>1.7</v>
      </c>
      <c r="X21" s="20"/>
      <c r="Y21" s="20"/>
      <c r="Z21" s="20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123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5" width="10.28125" style="142" customWidth="1"/>
    <col min="6" max="6" width="10.28125" style="168" customWidth="1"/>
    <col min="7" max="7" width="1.8515625" style="142" customWidth="1"/>
    <col min="8" max="10" width="10.28125" style="142" customWidth="1"/>
    <col min="11" max="14" width="10.28125" style="168" customWidth="1"/>
    <col min="15" max="15" width="10.28125" style="339" customWidth="1"/>
    <col min="16" max="18" width="0.9921875" style="0" customWidth="1"/>
    <col min="19" max="20" width="10.28125" style="168" customWidth="1"/>
  </cols>
  <sheetData>
    <row r="1" spans="1:20" s="42" customFormat="1" ht="20.25">
      <c r="A1" s="41" t="s">
        <v>134</v>
      </c>
      <c r="D1" s="126"/>
      <c r="E1" s="126"/>
      <c r="F1" s="127"/>
      <c r="G1" s="127"/>
      <c r="H1" s="127"/>
      <c r="I1" s="127"/>
      <c r="J1" s="127"/>
      <c r="K1" s="127"/>
      <c r="L1" s="181"/>
      <c r="M1" s="181"/>
      <c r="N1" s="181"/>
      <c r="O1" s="181"/>
      <c r="S1" s="181"/>
      <c r="T1" s="181"/>
    </row>
    <row r="2" spans="1:20" s="44" customFormat="1" ht="1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182" t="s">
        <v>355</v>
      </c>
      <c r="M2" s="182" t="s">
        <v>365</v>
      </c>
      <c r="N2" s="182" t="s">
        <v>379</v>
      </c>
      <c r="O2" s="182" t="s">
        <v>389</v>
      </c>
      <c r="S2" s="74" t="s">
        <v>236</v>
      </c>
      <c r="T2" s="74" t="s">
        <v>405</v>
      </c>
    </row>
    <row r="3" spans="15:20" ht="12.75">
      <c r="O3" s="333"/>
      <c r="T3" s="143"/>
    </row>
    <row r="4" spans="1:20" s="67" customFormat="1" ht="15">
      <c r="A4" s="66" t="s">
        <v>136</v>
      </c>
      <c r="D4" s="106"/>
      <c r="E4" s="106"/>
      <c r="F4" s="117"/>
      <c r="G4" s="106"/>
      <c r="H4" s="106"/>
      <c r="I4" s="106"/>
      <c r="J4" s="106"/>
      <c r="K4" s="117"/>
      <c r="L4" s="117"/>
      <c r="M4" s="117"/>
      <c r="N4" s="117"/>
      <c r="O4" s="334"/>
      <c r="S4" s="117"/>
      <c r="T4" s="132"/>
    </row>
    <row r="5" spans="1:20" s="67" customFormat="1" ht="14.25">
      <c r="A5" s="49" t="s">
        <v>87</v>
      </c>
      <c r="D5" s="133"/>
      <c r="E5" s="133"/>
      <c r="F5" s="170"/>
      <c r="G5" s="133"/>
      <c r="H5" s="133"/>
      <c r="I5" s="133"/>
      <c r="J5" s="133"/>
      <c r="K5" s="170"/>
      <c r="L5" s="170"/>
      <c r="M5" s="170"/>
      <c r="N5" s="170"/>
      <c r="O5" s="335"/>
      <c r="S5" s="170"/>
      <c r="T5" s="134"/>
    </row>
    <row r="6" spans="2:20" s="67" customFormat="1" ht="14.25">
      <c r="B6" s="67" t="s">
        <v>359</v>
      </c>
      <c r="D6" s="72">
        <v>38.136295805007464</v>
      </c>
      <c r="E6" s="72">
        <v>30.410419506285024</v>
      </c>
      <c r="F6" s="169">
        <v>29.2244551372771</v>
      </c>
      <c r="G6" s="72"/>
      <c r="H6" s="72">
        <v>28.58002406738869</v>
      </c>
      <c r="I6" s="72">
        <v>27.232142857142854</v>
      </c>
      <c r="J6" s="72">
        <v>33.03741280913126</v>
      </c>
      <c r="K6" s="169">
        <v>33.396946564885496</v>
      </c>
      <c r="L6" s="169">
        <v>30.122591943957964</v>
      </c>
      <c r="M6" s="169">
        <v>28.705234159779614</v>
      </c>
      <c r="N6" s="169">
        <v>27.750138197899393</v>
      </c>
      <c r="O6" s="393">
        <v>30.42220936957779</v>
      </c>
      <c r="P6" s="81"/>
      <c r="Q6" s="81"/>
      <c r="R6" s="81"/>
      <c r="S6" s="301">
        <v>30.410419506285024</v>
      </c>
      <c r="T6" s="394">
        <v>29.2244551372771</v>
      </c>
    </row>
    <row r="7" spans="2:20" s="67" customFormat="1" ht="14.25">
      <c r="B7" s="67" t="s">
        <v>135</v>
      </c>
      <c r="D7" s="72">
        <v>43.95622616481512</v>
      </c>
      <c r="E7" s="72">
        <v>48.03877025594427</v>
      </c>
      <c r="F7" s="169">
        <v>49.716954429663176</v>
      </c>
      <c r="G7" s="72"/>
      <c r="H7" s="72">
        <v>45.84837545126354</v>
      </c>
      <c r="I7" s="72">
        <v>44.53125</v>
      </c>
      <c r="J7" s="72">
        <v>51.17311350665821</v>
      </c>
      <c r="K7" s="169">
        <v>51.14503816793893</v>
      </c>
      <c r="L7" s="169">
        <v>46.93520140105078</v>
      </c>
      <c r="M7" s="169">
        <v>50.688705234159784</v>
      </c>
      <c r="N7" s="169">
        <v>49.97236042012162</v>
      </c>
      <c r="O7" s="393">
        <v>51.18565644881434</v>
      </c>
      <c r="P7" s="81"/>
      <c r="Q7" s="81"/>
      <c r="R7" s="81"/>
      <c r="S7" s="301">
        <v>48.03877025594427</v>
      </c>
      <c r="T7" s="394">
        <v>49.716954429663176</v>
      </c>
    </row>
    <row r="8" spans="2:20" s="67" customFormat="1" ht="14.25">
      <c r="B8" s="67" t="s">
        <v>358</v>
      </c>
      <c r="D8" s="72">
        <v>14.607859393135467</v>
      </c>
      <c r="E8" s="72">
        <v>18.915644404058764</v>
      </c>
      <c r="F8" s="169">
        <v>17.449759411265216</v>
      </c>
      <c r="G8" s="72"/>
      <c r="H8" s="72">
        <v>29.24187725631769</v>
      </c>
      <c r="I8" s="72">
        <v>16.40625</v>
      </c>
      <c r="J8" s="72">
        <v>16.67723525681674</v>
      </c>
      <c r="K8" s="169">
        <v>13.104325699745548</v>
      </c>
      <c r="L8" s="169">
        <v>21.891418563922944</v>
      </c>
      <c r="M8" s="169">
        <v>19.61432506887052</v>
      </c>
      <c r="N8" s="169">
        <v>18.51851851851852</v>
      </c>
      <c r="O8" s="393">
        <v>9.658762290341237</v>
      </c>
      <c r="P8" s="81"/>
      <c r="Q8" s="81"/>
      <c r="R8" s="81"/>
      <c r="S8" s="301">
        <v>18.915644404058764</v>
      </c>
      <c r="T8" s="394">
        <v>17.449759411265216</v>
      </c>
    </row>
    <row r="9" spans="2:20" s="67" customFormat="1" ht="14.25">
      <c r="B9" s="67" t="s">
        <v>39</v>
      </c>
      <c r="D9" s="72">
        <v>3.2996186370419496</v>
      </c>
      <c r="E9" s="72">
        <v>2.635165833711949</v>
      </c>
      <c r="F9" s="169">
        <v>3.608831021794509</v>
      </c>
      <c r="G9" s="72"/>
      <c r="H9" s="72">
        <v>-3.6702767749699152</v>
      </c>
      <c r="I9" s="72">
        <v>11.830357142857142</v>
      </c>
      <c r="J9" s="72">
        <v>-0.8877615726062142</v>
      </c>
      <c r="K9" s="169">
        <v>2.3536895674300253</v>
      </c>
      <c r="L9" s="169">
        <v>1.0507880910683012</v>
      </c>
      <c r="M9" s="169">
        <v>0.9917355371900827</v>
      </c>
      <c r="N9" s="169">
        <v>3.7589828634604756</v>
      </c>
      <c r="O9" s="393">
        <v>8.733371891266628</v>
      </c>
      <c r="P9" s="81"/>
      <c r="Q9" s="81"/>
      <c r="R9" s="81"/>
      <c r="S9" s="301">
        <v>2.635165833711949</v>
      </c>
      <c r="T9" s="394">
        <v>3.608831021794509</v>
      </c>
    </row>
    <row r="10" spans="1:20" s="67" customFormat="1" ht="14.25">
      <c r="A10" s="58" t="s">
        <v>86</v>
      </c>
      <c r="D10" s="133"/>
      <c r="E10" s="133"/>
      <c r="F10" s="170"/>
      <c r="G10" s="133"/>
      <c r="H10" s="133"/>
      <c r="I10" s="133"/>
      <c r="J10" s="133"/>
      <c r="K10" s="170"/>
      <c r="L10" s="170"/>
      <c r="M10" s="170"/>
      <c r="N10" s="170"/>
      <c r="O10" s="134"/>
      <c r="S10" s="170"/>
      <c r="T10" s="292"/>
    </row>
    <row r="11" spans="2:20" s="67" customFormat="1" ht="14.25">
      <c r="B11" s="67" t="s">
        <v>53</v>
      </c>
      <c r="D11" s="72">
        <v>60.88542530260321</v>
      </c>
      <c r="E11" s="72">
        <v>60.442223231864304</v>
      </c>
      <c r="F11" s="169">
        <v>62.6379847155392</v>
      </c>
      <c r="G11" s="72"/>
      <c r="H11" s="72">
        <v>57.701564380264735</v>
      </c>
      <c r="I11" s="72">
        <v>63.83928571428571</v>
      </c>
      <c r="J11" s="72">
        <v>59.22637920101459</v>
      </c>
      <c r="K11" s="169">
        <v>60.68702290076335</v>
      </c>
      <c r="L11" s="169">
        <v>59.89492119089317</v>
      </c>
      <c r="M11" s="169">
        <v>63.691460055096414</v>
      </c>
      <c r="N11" s="169">
        <v>62.07849640685461</v>
      </c>
      <c r="O11" s="393">
        <v>64.83516483516483</v>
      </c>
      <c r="P11" s="81"/>
      <c r="Q11" s="81"/>
      <c r="R11" s="81"/>
      <c r="S11" s="301">
        <v>60.442223231864304</v>
      </c>
      <c r="T11" s="394">
        <v>62.6379847155392</v>
      </c>
    </row>
    <row r="12" spans="2:20" s="67" customFormat="1" ht="14.25">
      <c r="B12" s="67" t="s">
        <v>54</v>
      </c>
      <c r="D12" s="72">
        <v>23.395788426463273</v>
      </c>
      <c r="E12" s="72">
        <v>20.687566257761624</v>
      </c>
      <c r="F12" s="169">
        <v>20.733088027172375</v>
      </c>
      <c r="G12" s="72"/>
      <c r="H12" s="72">
        <v>21.119133574007222</v>
      </c>
      <c r="I12" s="72">
        <v>19.084821428571427</v>
      </c>
      <c r="J12" s="72">
        <v>20.989220038046923</v>
      </c>
      <c r="K12" s="169">
        <v>21.755725190839694</v>
      </c>
      <c r="L12" s="169">
        <v>21.424401634559253</v>
      </c>
      <c r="M12" s="169">
        <v>20</v>
      </c>
      <c r="N12" s="169">
        <v>21.337755666113875</v>
      </c>
      <c r="O12" s="393">
        <v>20.18507807981492</v>
      </c>
      <c r="P12" s="81"/>
      <c r="Q12" s="81"/>
      <c r="R12" s="81"/>
      <c r="S12" s="301">
        <v>20.687566257761624</v>
      </c>
      <c r="T12" s="394">
        <v>20.733088027172375</v>
      </c>
    </row>
    <row r="13" spans="2:20" s="67" customFormat="1" ht="14.25">
      <c r="B13" s="67" t="s">
        <v>78</v>
      </c>
      <c r="D13" s="72">
        <v>6.284198308738185</v>
      </c>
      <c r="E13" s="72">
        <v>6.194154172345903</v>
      </c>
      <c r="F13" s="169">
        <v>6.028870648174356</v>
      </c>
      <c r="G13" s="72"/>
      <c r="H13" s="72">
        <v>7.039711191335741</v>
      </c>
      <c r="I13" s="72">
        <v>5.747767857142857</v>
      </c>
      <c r="J13" s="72">
        <v>6.404565630944832</v>
      </c>
      <c r="K13" s="169">
        <v>5.597964376590331</v>
      </c>
      <c r="L13" s="169">
        <v>6.246351430239346</v>
      </c>
      <c r="M13" s="169">
        <v>5.7300275482093666</v>
      </c>
      <c r="N13" s="169">
        <v>6.799336650082918</v>
      </c>
      <c r="O13" s="393">
        <v>5.320994794679005</v>
      </c>
      <c r="P13" s="81"/>
      <c r="Q13" s="81"/>
      <c r="R13" s="81"/>
      <c r="S13" s="301">
        <v>6.194154172345903</v>
      </c>
      <c r="T13" s="394">
        <v>6.028870648174356</v>
      </c>
    </row>
    <row r="14" spans="2:20" s="67" customFormat="1" ht="14.25">
      <c r="B14" s="67" t="s">
        <v>98</v>
      </c>
      <c r="D14" s="72">
        <v>5.952578345216382</v>
      </c>
      <c r="E14" s="72">
        <v>7.587460245343027</v>
      </c>
      <c r="F14" s="169">
        <v>6.467591282196433</v>
      </c>
      <c r="G14" s="72"/>
      <c r="H14" s="72">
        <v>9.326113116726836</v>
      </c>
      <c r="I14" s="72">
        <v>6.752232142857142</v>
      </c>
      <c r="J14" s="72">
        <v>7.609384908053266</v>
      </c>
      <c r="K14" s="169">
        <v>6.679389312977099</v>
      </c>
      <c r="L14" s="169">
        <v>7.647402218330414</v>
      </c>
      <c r="M14" s="169">
        <v>6.721763085399449</v>
      </c>
      <c r="N14" s="169">
        <v>5.693753454947484</v>
      </c>
      <c r="O14" s="393">
        <v>5.8415268941584735</v>
      </c>
      <c r="P14" s="81"/>
      <c r="Q14" s="81"/>
      <c r="R14" s="81"/>
      <c r="S14" s="301">
        <v>7.587460245343027</v>
      </c>
      <c r="T14" s="394">
        <v>6.467591282196433</v>
      </c>
    </row>
    <row r="15" spans="2:20" s="67" customFormat="1" ht="14.25">
      <c r="B15" s="67" t="s">
        <v>80</v>
      </c>
      <c r="D15" s="72">
        <v>3.482009616978942</v>
      </c>
      <c r="E15" s="72">
        <v>5.088596092685143</v>
      </c>
      <c r="F15" s="169">
        <v>4.132465326917634</v>
      </c>
      <c r="G15" s="72"/>
      <c r="H15" s="72">
        <v>4.813477737665464</v>
      </c>
      <c r="I15" s="72">
        <v>4.575892857142857</v>
      </c>
      <c r="J15" s="72">
        <v>5.7704502219403935</v>
      </c>
      <c r="K15" s="169">
        <v>5.2798982188295165</v>
      </c>
      <c r="L15" s="169">
        <v>4.786923525977817</v>
      </c>
      <c r="M15" s="169">
        <v>3.8567493112947657</v>
      </c>
      <c r="N15" s="169">
        <v>4.090657822001106</v>
      </c>
      <c r="O15" s="393">
        <v>3.8172353961827645</v>
      </c>
      <c r="P15" s="81"/>
      <c r="Q15" s="81"/>
      <c r="R15" s="81"/>
      <c r="S15" s="301">
        <v>5.088596092685143</v>
      </c>
      <c r="T15" s="394">
        <v>4.132465326917634</v>
      </c>
    </row>
    <row r="16" spans="4:20" s="67" customFormat="1" ht="14.25">
      <c r="D16" s="106"/>
      <c r="E16" s="106"/>
      <c r="F16" s="117"/>
      <c r="G16" s="106"/>
      <c r="H16" s="106"/>
      <c r="I16" s="106"/>
      <c r="J16" s="106"/>
      <c r="K16" s="117"/>
      <c r="L16" s="117"/>
      <c r="M16" s="117"/>
      <c r="N16" s="117"/>
      <c r="O16" s="334"/>
      <c r="S16" s="117"/>
      <c r="T16" s="290"/>
    </row>
    <row r="17" spans="1:20" s="67" customFormat="1" ht="15">
      <c r="A17" s="66" t="s">
        <v>137</v>
      </c>
      <c r="D17" s="106"/>
      <c r="E17" s="106"/>
      <c r="F17" s="117"/>
      <c r="G17" s="106"/>
      <c r="H17" s="106"/>
      <c r="I17" s="106"/>
      <c r="J17" s="106"/>
      <c r="K17" s="117"/>
      <c r="L17" s="117"/>
      <c r="M17" s="117"/>
      <c r="N17" s="117"/>
      <c r="O17" s="334"/>
      <c r="S17" s="117"/>
      <c r="T17" s="290"/>
    </row>
    <row r="18" spans="1:20" s="67" customFormat="1" ht="14.25">
      <c r="A18" s="49" t="s">
        <v>87</v>
      </c>
      <c r="D18" s="133"/>
      <c r="E18" s="133"/>
      <c r="F18" s="170"/>
      <c r="G18" s="133"/>
      <c r="H18" s="133"/>
      <c r="I18" s="133"/>
      <c r="J18" s="133"/>
      <c r="K18" s="170"/>
      <c r="L18" s="170"/>
      <c r="M18" s="170"/>
      <c r="N18" s="170"/>
      <c r="O18" s="335"/>
      <c r="S18" s="170"/>
      <c r="T18" s="292"/>
    </row>
    <row r="19" spans="2:20" s="67" customFormat="1" ht="14.25">
      <c r="B19" s="67" t="s">
        <v>359</v>
      </c>
      <c r="D19" s="140">
        <v>32.68482490272373</v>
      </c>
      <c r="E19" s="140">
        <v>27.71317829457364</v>
      </c>
      <c r="F19" s="169">
        <v>17.28301886792453</v>
      </c>
      <c r="G19" s="72"/>
      <c r="H19" s="140">
        <v>31.140350877192986</v>
      </c>
      <c r="I19" s="140">
        <v>23.91304347826087</v>
      </c>
      <c r="J19" s="140">
        <v>31.08348134991119</v>
      </c>
      <c r="K19" s="169">
        <v>25.15212981744422</v>
      </c>
      <c r="L19" s="169">
        <v>24.62406015037594</v>
      </c>
      <c r="M19" s="169">
        <v>15.87743732590529</v>
      </c>
      <c r="N19" s="169">
        <v>15.23545706371191</v>
      </c>
      <c r="O19" s="393">
        <v>15.191740412979351</v>
      </c>
      <c r="P19" s="81"/>
      <c r="Q19" s="81"/>
      <c r="R19" s="81"/>
      <c r="S19" s="301">
        <v>27.71317829457364</v>
      </c>
      <c r="T19" s="394">
        <v>17.28301886792453</v>
      </c>
    </row>
    <row r="20" spans="2:20" s="67" customFormat="1" ht="14.25">
      <c r="B20" s="67" t="s">
        <v>135</v>
      </c>
      <c r="D20" s="140">
        <v>48.10311284046693</v>
      </c>
      <c r="E20" s="140">
        <v>47.189922480620154</v>
      </c>
      <c r="F20" s="169">
        <v>51.320754716981135</v>
      </c>
      <c r="G20" s="72"/>
      <c r="H20" s="140">
        <v>57.23684210526315</v>
      </c>
      <c r="I20" s="140">
        <v>48.007246376811594</v>
      </c>
      <c r="J20" s="140">
        <v>53.46358792184724</v>
      </c>
      <c r="K20" s="169">
        <v>29.61460446247465</v>
      </c>
      <c r="L20" s="169">
        <v>39.097744360902254</v>
      </c>
      <c r="M20" s="169">
        <v>55.84958217270195</v>
      </c>
      <c r="N20" s="169">
        <v>56.78670360110804</v>
      </c>
      <c r="O20" s="393">
        <v>50.29498525073747</v>
      </c>
      <c r="P20" s="81"/>
      <c r="Q20" s="81"/>
      <c r="R20" s="81"/>
      <c r="S20" s="301">
        <v>47.189922480620154</v>
      </c>
      <c r="T20" s="394">
        <v>51.320754716981135</v>
      </c>
    </row>
    <row r="21" spans="2:20" s="67" customFormat="1" ht="14.25">
      <c r="B21" s="67" t="s">
        <v>358</v>
      </c>
      <c r="D21" s="140">
        <v>10.408560311284047</v>
      </c>
      <c r="E21" s="140">
        <v>35.02906976744186</v>
      </c>
      <c r="F21" s="169">
        <v>27.660377358490567</v>
      </c>
      <c r="G21" s="72"/>
      <c r="H21" s="140">
        <v>60.30701754385965</v>
      </c>
      <c r="I21" s="140">
        <v>28.442028985507246</v>
      </c>
      <c r="J21" s="140">
        <v>25.044404973357015</v>
      </c>
      <c r="K21" s="169">
        <v>30.425963488843816</v>
      </c>
      <c r="L21" s="169">
        <v>44.92481203007519</v>
      </c>
      <c r="M21" s="169">
        <v>31.894150417827298</v>
      </c>
      <c r="N21" s="169">
        <v>28.80886426592798</v>
      </c>
      <c r="O21" s="393">
        <v>8.4070796460177</v>
      </c>
      <c r="P21" s="81"/>
      <c r="Q21" s="81"/>
      <c r="R21" s="81"/>
      <c r="S21" s="301">
        <v>35.02906976744186</v>
      </c>
      <c r="T21" s="394">
        <v>27.660377358490567</v>
      </c>
    </row>
    <row r="22" spans="2:20" s="67" customFormat="1" ht="14.25">
      <c r="B22" s="67" t="s">
        <v>39</v>
      </c>
      <c r="D22" s="140">
        <v>8.803501945525293</v>
      </c>
      <c r="E22" s="140">
        <v>-9.932170542635658</v>
      </c>
      <c r="F22" s="169">
        <v>3.735849056603774</v>
      </c>
      <c r="G22" s="140"/>
      <c r="H22" s="140">
        <v>-48.68421052631579</v>
      </c>
      <c r="I22" s="140">
        <v>-0.36231884057971014</v>
      </c>
      <c r="J22" s="140">
        <v>-9.591474245115453</v>
      </c>
      <c r="K22" s="169">
        <v>14.807302231237324</v>
      </c>
      <c r="L22" s="169">
        <v>-8.646616541353383</v>
      </c>
      <c r="M22" s="169">
        <v>-3.6211699164345403</v>
      </c>
      <c r="N22" s="169">
        <v>-0.8310249307479225</v>
      </c>
      <c r="O22" s="393">
        <v>26.10619469026549</v>
      </c>
      <c r="P22" s="81"/>
      <c r="Q22" s="81"/>
      <c r="R22" s="81"/>
      <c r="S22" s="301">
        <v>-9.932170542635658</v>
      </c>
      <c r="T22" s="394">
        <v>3.735849056603774</v>
      </c>
    </row>
    <row r="23" spans="1:20" s="67" customFormat="1" ht="14.25">
      <c r="A23" s="58" t="s">
        <v>86</v>
      </c>
      <c r="D23" s="133"/>
      <c r="E23" s="133"/>
      <c r="F23" s="170"/>
      <c r="G23" s="133"/>
      <c r="H23" s="133"/>
      <c r="I23" s="133"/>
      <c r="J23" s="133"/>
      <c r="K23" s="170"/>
      <c r="L23" s="170"/>
      <c r="M23" s="170"/>
      <c r="N23" s="170"/>
      <c r="O23" s="335"/>
      <c r="S23" s="170"/>
      <c r="T23" s="292"/>
    </row>
    <row r="24" spans="2:20" s="67" customFormat="1" ht="14.25">
      <c r="B24" s="67" t="s">
        <v>53</v>
      </c>
      <c r="D24" s="72">
        <v>65.36964980544747</v>
      </c>
      <c r="E24" s="72">
        <v>57.46124031007752</v>
      </c>
      <c r="F24" s="169">
        <v>63.698113207547166</v>
      </c>
      <c r="G24" s="72"/>
      <c r="H24" s="72">
        <v>56.79824561403509</v>
      </c>
      <c r="I24" s="72">
        <v>58.69565217391305</v>
      </c>
      <c r="J24" s="72">
        <v>47.60213143872114</v>
      </c>
      <c r="K24" s="169">
        <v>67.95131845841786</v>
      </c>
      <c r="L24" s="169">
        <v>46.804511278195484</v>
      </c>
      <c r="M24" s="169">
        <v>74.93036211699165</v>
      </c>
      <c r="N24" s="169">
        <v>59.556786703601105</v>
      </c>
      <c r="O24" s="393">
        <v>69.46902654867256</v>
      </c>
      <c r="P24" s="81"/>
      <c r="Q24" s="81"/>
      <c r="R24" s="81"/>
      <c r="S24" s="301">
        <v>57.46124031007752</v>
      </c>
      <c r="T24" s="394">
        <v>63.698113207547166</v>
      </c>
    </row>
    <row r="25" spans="2:20" s="67" customFormat="1" ht="14.25">
      <c r="B25" s="67" t="s">
        <v>54</v>
      </c>
      <c r="D25" s="72">
        <v>18.96887159533074</v>
      </c>
      <c r="E25" s="72">
        <v>22.48062015503876</v>
      </c>
      <c r="F25" s="169">
        <v>21.849056603773583</v>
      </c>
      <c r="G25" s="72"/>
      <c r="H25" s="72">
        <v>20.614035087719298</v>
      </c>
      <c r="I25" s="72">
        <v>17.934782608695652</v>
      </c>
      <c r="J25" s="72">
        <v>25.399644760213143</v>
      </c>
      <c r="K25" s="169">
        <v>25.963488843813387</v>
      </c>
      <c r="L25" s="169">
        <v>33.83458646616541</v>
      </c>
      <c r="M25" s="169">
        <v>9.052924791086351</v>
      </c>
      <c r="N25" s="169">
        <v>26.31578947368421</v>
      </c>
      <c r="O25" s="393">
        <v>21.238938053097346</v>
      </c>
      <c r="P25" s="81"/>
      <c r="Q25" s="81"/>
      <c r="R25" s="81"/>
      <c r="S25" s="301">
        <v>22.48062015503876</v>
      </c>
      <c r="T25" s="394">
        <v>21.849056603773583</v>
      </c>
    </row>
    <row r="26" spans="2:20" s="67" customFormat="1" ht="14.25">
      <c r="B26" s="67" t="s">
        <v>78</v>
      </c>
      <c r="D26" s="72">
        <v>5.058365758754864</v>
      </c>
      <c r="E26" s="72">
        <v>3.2945736434108532</v>
      </c>
      <c r="F26" s="169">
        <v>1.7735849056603774</v>
      </c>
      <c r="G26" s="72"/>
      <c r="H26" s="72">
        <v>8.552631578947368</v>
      </c>
      <c r="I26" s="72">
        <v>3.804347826086957</v>
      </c>
      <c r="J26" s="72">
        <v>3.7300177619893424</v>
      </c>
      <c r="K26" s="169">
        <v>-2.636916835699797</v>
      </c>
      <c r="L26" s="169">
        <v>5.639097744360902</v>
      </c>
      <c r="M26" s="169">
        <v>1.6713091922005572</v>
      </c>
      <c r="N26" s="169">
        <v>2.7700831024930745</v>
      </c>
      <c r="O26" s="393">
        <v>-2.2123893805309733</v>
      </c>
      <c r="P26" s="81"/>
      <c r="Q26" s="81"/>
      <c r="R26" s="81"/>
      <c r="S26" s="301">
        <v>3.2945736434108532</v>
      </c>
      <c r="T26" s="394">
        <v>1.7735849056603774</v>
      </c>
    </row>
    <row r="27" spans="2:20" s="67" customFormat="1" ht="14.25">
      <c r="B27" s="67" t="s">
        <v>98</v>
      </c>
      <c r="D27" s="72">
        <v>7.392996108949417</v>
      </c>
      <c r="E27" s="72">
        <v>10.949612403100776</v>
      </c>
      <c r="F27" s="169">
        <v>7.660377358490567</v>
      </c>
      <c r="G27" s="72"/>
      <c r="H27" s="72">
        <v>13.815789473684212</v>
      </c>
      <c r="I27" s="72">
        <v>10.507246376811594</v>
      </c>
      <c r="J27" s="72">
        <v>12.433392539964476</v>
      </c>
      <c r="K27" s="169">
        <v>7.099391480730223</v>
      </c>
      <c r="L27" s="169">
        <v>11.654135338345863</v>
      </c>
      <c r="M27" s="169">
        <v>7.66016713091922</v>
      </c>
      <c r="N27" s="169">
        <v>4.7091412742382275</v>
      </c>
      <c r="O27" s="393">
        <v>7.669616519174041</v>
      </c>
      <c r="P27" s="81"/>
      <c r="Q27" s="81"/>
      <c r="R27" s="81"/>
      <c r="S27" s="301">
        <v>10.949612403100776</v>
      </c>
      <c r="T27" s="394">
        <v>7.660377358490567</v>
      </c>
    </row>
    <row r="28" spans="2:20" s="67" customFormat="1" ht="14.25">
      <c r="B28" s="67" t="s">
        <v>80</v>
      </c>
      <c r="D28" s="72">
        <v>3.2101167315175094</v>
      </c>
      <c r="E28" s="72">
        <v>5.813953488372093</v>
      </c>
      <c r="F28" s="169">
        <v>5.018867924528301</v>
      </c>
      <c r="G28" s="72"/>
      <c r="H28" s="72">
        <v>0.21929824561403508</v>
      </c>
      <c r="I28" s="72">
        <v>9.057971014492754</v>
      </c>
      <c r="J28" s="72">
        <v>10.8348134991119</v>
      </c>
      <c r="K28" s="169">
        <v>1.6227180527383367</v>
      </c>
      <c r="L28" s="169">
        <v>2.0676691729323307</v>
      </c>
      <c r="M28" s="169">
        <v>6.685236768802229</v>
      </c>
      <c r="N28" s="169">
        <v>6.64819944598338</v>
      </c>
      <c r="O28" s="393">
        <v>3.8348082595870205</v>
      </c>
      <c r="P28" s="81"/>
      <c r="Q28" s="81"/>
      <c r="R28" s="81"/>
      <c r="S28" s="301">
        <v>5.813953488372093</v>
      </c>
      <c r="T28" s="394">
        <v>5.018867924528301</v>
      </c>
    </row>
    <row r="29" spans="4:20" s="67" customFormat="1" ht="14.25">
      <c r="D29" s="106"/>
      <c r="E29" s="106"/>
      <c r="F29" s="117"/>
      <c r="G29" s="106"/>
      <c r="H29" s="106"/>
      <c r="I29" s="106"/>
      <c r="J29" s="106"/>
      <c r="K29" s="169"/>
      <c r="L29" s="169"/>
      <c r="M29" s="169"/>
      <c r="N29" s="169"/>
      <c r="O29" s="336"/>
      <c r="S29" s="169"/>
      <c r="T29" s="291"/>
    </row>
    <row r="30" spans="1:20" s="67" customFormat="1" ht="15">
      <c r="A30" s="66" t="s">
        <v>138</v>
      </c>
      <c r="D30" s="106"/>
      <c r="E30" s="106"/>
      <c r="F30" s="117"/>
      <c r="G30" s="106"/>
      <c r="H30" s="106"/>
      <c r="I30" s="106"/>
      <c r="J30" s="106"/>
      <c r="K30" s="117"/>
      <c r="L30" s="117"/>
      <c r="M30" s="117"/>
      <c r="N30" s="117"/>
      <c r="O30" s="334"/>
      <c r="S30" s="117"/>
      <c r="T30" s="290"/>
    </row>
    <row r="31" spans="1:20" s="67" customFormat="1" ht="14.25">
      <c r="A31" s="49" t="s">
        <v>87</v>
      </c>
      <c r="D31" s="133"/>
      <c r="E31" s="133"/>
      <c r="F31" s="170"/>
      <c r="G31" s="133"/>
      <c r="H31" s="133"/>
      <c r="I31" s="133"/>
      <c r="J31" s="133"/>
      <c r="K31" s="170"/>
      <c r="L31" s="170"/>
      <c r="M31" s="170"/>
      <c r="N31" s="170"/>
      <c r="O31" s="335"/>
      <c r="S31" s="170"/>
      <c r="T31" s="292"/>
    </row>
    <row r="32" spans="2:21" s="67" customFormat="1" ht="14.25">
      <c r="B32" s="67" t="s">
        <v>359</v>
      </c>
      <c r="D32" s="140">
        <v>15.887347260227186</v>
      </c>
      <c r="E32" s="140">
        <v>17.83802814115674</v>
      </c>
      <c r="F32" s="169">
        <v>18.4032010555452</v>
      </c>
      <c r="G32" s="72"/>
      <c r="H32" s="140">
        <v>15.012808287055215</v>
      </c>
      <c r="I32" s="140">
        <v>15.460850016141517</v>
      </c>
      <c r="J32" s="140">
        <v>16.442515071582626</v>
      </c>
      <c r="K32" s="169">
        <v>17.83802814115674</v>
      </c>
      <c r="L32" s="169">
        <v>18.265447903331562</v>
      </c>
      <c r="M32" s="169">
        <v>18.14233296985058</v>
      </c>
      <c r="N32" s="169">
        <v>18.09899721083333</v>
      </c>
      <c r="O32" s="393">
        <v>18.4032010555452</v>
      </c>
      <c r="P32" s="81"/>
      <c r="Q32" s="81"/>
      <c r="R32" s="81"/>
      <c r="S32" s="301">
        <v>17.83802814115674</v>
      </c>
      <c r="T32" s="394">
        <v>18.4032010555452</v>
      </c>
      <c r="U32" s="81"/>
    </row>
    <row r="33" spans="2:21" s="67" customFormat="1" ht="14.25">
      <c r="B33" s="67" t="s">
        <v>135</v>
      </c>
      <c r="D33" s="140">
        <v>40.19311209421749</v>
      </c>
      <c r="E33" s="140">
        <v>39.81415918701567</v>
      </c>
      <c r="F33" s="169">
        <v>42.51294333615386</v>
      </c>
      <c r="G33" s="72"/>
      <c r="H33" s="140">
        <v>38.81901983882126</v>
      </c>
      <c r="I33" s="140">
        <v>39.36196280839048</v>
      </c>
      <c r="J33" s="140">
        <v>39.60918370967933</v>
      </c>
      <c r="K33" s="169">
        <v>39.81415918701567</v>
      </c>
      <c r="L33" s="169">
        <v>39.325412932837914</v>
      </c>
      <c r="M33" s="169">
        <v>41.99478353128407</v>
      </c>
      <c r="N33" s="169">
        <v>42.015919369051176</v>
      </c>
      <c r="O33" s="393">
        <v>42.51294333615386</v>
      </c>
      <c r="P33" s="81"/>
      <c r="Q33" s="81"/>
      <c r="R33" s="81"/>
      <c r="S33" s="301">
        <v>39.81415918701567</v>
      </c>
      <c r="T33" s="394">
        <v>42.51294333615386</v>
      </c>
      <c r="U33" s="81"/>
    </row>
    <row r="34" spans="2:21" s="67" customFormat="1" ht="14.25">
      <c r="B34" s="67" t="s">
        <v>358</v>
      </c>
      <c r="D34" s="140">
        <v>40.822353749532894</v>
      </c>
      <c r="E34" s="140">
        <v>38.750064280826116</v>
      </c>
      <c r="F34" s="169">
        <v>35.40056219255095</v>
      </c>
      <c r="G34" s="72"/>
      <c r="H34" s="140">
        <v>42.28716740524672</v>
      </c>
      <c r="I34" s="140">
        <v>41.370123025581385</v>
      </c>
      <c r="J34" s="140">
        <v>39.68449233705145</v>
      </c>
      <c r="K34" s="169">
        <v>38.750064280826116</v>
      </c>
      <c r="L34" s="169">
        <v>38.41836575389515</v>
      </c>
      <c r="M34" s="169">
        <v>36.86046682974271</v>
      </c>
      <c r="N34" s="169">
        <v>36.27045449580169</v>
      </c>
      <c r="O34" s="393">
        <v>35.40056219255095</v>
      </c>
      <c r="P34" s="81"/>
      <c r="Q34" s="81"/>
      <c r="R34" s="81"/>
      <c r="S34" s="301">
        <v>38.750064280826116</v>
      </c>
      <c r="T34" s="394">
        <v>35.40056219255095</v>
      </c>
      <c r="U34" s="81"/>
    </row>
    <row r="35" spans="2:20" s="67" customFormat="1" ht="14.25">
      <c r="B35" s="67" t="s">
        <v>39</v>
      </c>
      <c r="D35" s="140">
        <v>3.0971868960224374</v>
      </c>
      <c r="E35" s="140">
        <v>3.5977483910014754</v>
      </c>
      <c r="F35" s="169">
        <v>3.683293415749996</v>
      </c>
      <c r="G35" s="141"/>
      <c r="H35" s="140">
        <v>3.8810044688767977</v>
      </c>
      <c r="I35" s="140">
        <v>3.807064149886621</v>
      </c>
      <c r="J35" s="140">
        <v>4.2638088816865976</v>
      </c>
      <c r="K35" s="169">
        <v>3.5977483910014754</v>
      </c>
      <c r="L35" s="169">
        <v>3.9907734099353673</v>
      </c>
      <c r="M35" s="169">
        <v>3.0024166691226313</v>
      </c>
      <c r="N35" s="169">
        <v>3.614628924313814</v>
      </c>
      <c r="O35" s="393">
        <v>3.683293415749996</v>
      </c>
      <c r="P35" s="81"/>
      <c r="Q35" s="81"/>
      <c r="R35" s="81"/>
      <c r="S35" s="301">
        <v>3.5977483910014754</v>
      </c>
      <c r="T35" s="394">
        <v>3.683293415749996</v>
      </c>
    </row>
    <row r="36" spans="1:20" s="67" customFormat="1" ht="14.25">
      <c r="A36" s="58" t="s">
        <v>86</v>
      </c>
      <c r="D36" s="133"/>
      <c r="E36" s="133"/>
      <c r="F36" s="170"/>
      <c r="G36" s="133"/>
      <c r="H36" s="133"/>
      <c r="I36" s="133"/>
      <c r="J36" s="133"/>
      <c r="K36" s="170"/>
      <c r="L36" s="170"/>
      <c r="M36" s="170"/>
      <c r="N36" s="170"/>
      <c r="O36" s="335"/>
      <c r="S36" s="170"/>
      <c r="T36" s="292"/>
    </row>
    <row r="37" spans="2:20" s="67" customFormat="1" ht="14.25">
      <c r="B37" s="67" t="s">
        <v>53</v>
      </c>
      <c r="D37" s="72">
        <v>67.81652721916842</v>
      </c>
      <c r="E37" s="72">
        <v>65.52767635691879</v>
      </c>
      <c r="F37" s="169">
        <v>64.47036298707818</v>
      </c>
      <c r="G37" s="72"/>
      <c r="H37" s="140">
        <v>67.67936276434622</v>
      </c>
      <c r="I37" s="140">
        <v>65.95462483615388</v>
      </c>
      <c r="J37" s="140">
        <v>65.34935711666529</v>
      </c>
      <c r="K37" s="169">
        <v>65.52767635691879</v>
      </c>
      <c r="L37" s="169">
        <v>63.76650950760296</v>
      </c>
      <c r="M37" s="169">
        <v>63.5816067902508</v>
      </c>
      <c r="N37" s="169">
        <v>64.31213906508299</v>
      </c>
      <c r="O37" s="393">
        <v>64.47036298707818</v>
      </c>
      <c r="P37" s="81"/>
      <c r="Q37" s="81"/>
      <c r="R37" s="81"/>
      <c r="S37" s="301">
        <v>65.52767635691879</v>
      </c>
      <c r="T37" s="394">
        <v>64.47036298707818</v>
      </c>
    </row>
    <row r="38" spans="2:20" s="67" customFormat="1" ht="14.25">
      <c r="B38" s="67" t="s">
        <v>54</v>
      </c>
      <c r="D38" s="72">
        <v>17.58632922896628</v>
      </c>
      <c r="E38" s="72">
        <v>18.850302812137805</v>
      </c>
      <c r="F38" s="169">
        <v>18.819467351241272</v>
      </c>
      <c r="G38" s="72"/>
      <c r="H38" s="140">
        <v>17.267066808773208</v>
      </c>
      <c r="I38" s="140">
        <v>18.185071236595736</v>
      </c>
      <c r="J38" s="140">
        <v>18.66628815209977</v>
      </c>
      <c r="K38" s="169">
        <v>18.850302812137805</v>
      </c>
      <c r="L38" s="169">
        <v>19.404721016642206</v>
      </c>
      <c r="M38" s="169">
        <v>20.04803866670596</v>
      </c>
      <c r="N38" s="169">
        <v>19.35266572966202</v>
      </c>
      <c r="O38" s="393">
        <v>18.819467351241272</v>
      </c>
      <c r="P38" s="81"/>
      <c r="Q38" s="81"/>
      <c r="R38" s="81"/>
      <c r="S38" s="301">
        <v>18.850302812137805</v>
      </c>
      <c r="T38" s="394">
        <v>18.819467351241272</v>
      </c>
    </row>
    <row r="39" spans="2:20" s="67" customFormat="1" ht="14.25">
      <c r="B39" s="67" t="s">
        <v>78</v>
      </c>
      <c r="D39" s="72">
        <v>6.602197942368787</v>
      </c>
      <c r="E39" s="72">
        <v>5.681238305834325</v>
      </c>
      <c r="F39" s="169">
        <v>7.541196380168371</v>
      </c>
      <c r="G39" s="72"/>
      <c r="H39" s="140">
        <v>5.399300686225014</v>
      </c>
      <c r="I39" s="140">
        <v>5.358983434525731</v>
      </c>
      <c r="J39" s="140">
        <v>5.923358685923595</v>
      </c>
      <c r="K39" s="169">
        <v>5.681238305834325</v>
      </c>
      <c r="L39" s="169">
        <v>6.137009398320167</v>
      </c>
      <c r="M39" s="169">
        <v>6.253131354808287</v>
      </c>
      <c r="N39" s="169">
        <v>6.867685719903581</v>
      </c>
      <c r="O39" s="393">
        <v>7.541196380168371</v>
      </c>
      <c r="P39" s="81"/>
      <c r="Q39" s="81"/>
      <c r="R39" s="81"/>
      <c r="S39" s="301">
        <v>5.681238305834325</v>
      </c>
      <c r="T39" s="394">
        <v>7.541196380168371</v>
      </c>
    </row>
    <row r="40" spans="2:20" s="67" customFormat="1" ht="14.25">
      <c r="B40" s="67" t="s">
        <v>98</v>
      </c>
      <c r="D40" s="72">
        <v>3.941866536985144</v>
      </c>
      <c r="E40" s="72">
        <v>5.040803490547752</v>
      </c>
      <c r="F40" s="169">
        <v>4.915599409124156</v>
      </c>
      <c r="G40" s="72"/>
      <c r="H40" s="140">
        <v>4.823395224472242</v>
      </c>
      <c r="I40" s="140">
        <v>5.150894006635524</v>
      </c>
      <c r="J40" s="140">
        <v>4.997969427063003</v>
      </c>
      <c r="K40" s="169">
        <v>5.040803490547752</v>
      </c>
      <c r="L40" s="169">
        <v>5.586302182533488</v>
      </c>
      <c r="M40" s="169">
        <v>5.284253337655831</v>
      </c>
      <c r="N40" s="169">
        <v>5.139567569929433</v>
      </c>
      <c r="O40" s="393">
        <v>4.915599409124156</v>
      </c>
      <c r="P40" s="81"/>
      <c r="Q40" s="81"/>
      <c r="R40" s="81"/>
      <c r="S40" s="301">
        <v>5.040803490547752</v>
      </c>
      <c r="T40" s="394">
        <v>4.915599409124156</v>
      </c>
    </row>
    <row r="41" spans="2:20" s="67" customFormat="1" ht="14.25">
      <c r="B41" s="67" t="s">
        <v>80</v>
      </c>
      <c r="D41" s="72">
        <v>4.053079072511371</v>
      </c>
      <c r="E41" s="72">
        <v>4.899979034561327</v>
      </c>
      <c r="F41" s="169">
        <v>4.253373872388027</v>
      </c>
      <c r="G41" s="72"/>
      <c r="H41" s="140">
        <v>4.830874516183317</v>
      </c>
      <c r="I41" s="140">
        <v>5.350426486089124</v>
      </c>
      <c r="J41" s="140">
        <v>5.063026618248346</v>
      </c>
      <c r="K41" s="169">
        <v>4.899979034561327</v>
      </c>
      <c r="L41" s="169">
        <v>5.105457894901177</v>
      </c>
      <c r="M41" s="169">
        <v>4.832969850579117</v>
      </c>
      <c r="N41" s="169">
        <v>4.32794191542198</v>
      </c>
      <c r="O41" s="393">
        <v>4.253373872388027</v>
      </c>
      <c r="P41" s="81"/>
      <c r="Q41" s="81"/>
      <c r="R41" s="81"/>
      <c r="S41" s="301">
        <v>4.899979034561327</v>
      </c>
      <c r="T41" s="394">
        <v>4.253373872388027</v>
      </c>
    </row>
    <row r="42" spans="4:20" s="67" customFormat="1" ht="14.25">
      <c r="D42" s="106"/>
      <c r="E42" s="106"/>
      <c r="F42" s="117"/>
      <c r="G42" s="106"/>
      <c r="H42" s="106"/>
      <c r="I42" s="106"/>
      <c r="J42" s="106"/>
      <c r="K42" s="117"/>
      <c r="L42" s="117"/>
      <c r="M42" s="117"/>
      <c r="N42" s="117"/>
      <c r="O42" s="337"/>
      <c r="S42" s="266"/>
      <c r="T42" s="132"/>
    </row>
    <row r="43" spans="15:20" ht="12.75">
      <c r="O43" s="338"/>
      <c r="T43" s="143"/>
    </row>
    <row r="44" spans="15:20" ht="12.75">
      <c r="O44" s="338"/>
      <c r="T44" s="143"/>
    </row>
    <row r="45" spans="15:20" ht="12.75">
      <c r="O45" s="338"/>
      <c r="T45" s="143"/>
    </row>
    <row r="46" spans="15:20" ht="12.75">
      <c r="O46" s="338"/>
      <c r="T46" s="143"/>
    </row>
    <row r="47" spans="15:20" ht="12.75">
      <c r="O47" s="338"/>
      <c r="T47" s="143"/>
    </row>
    <row r="48" spans="15:20" ht="12.75">
      <c r="O48" s="338"/>
      <c r="T48" s="143"/>
    </row>
    <row r="49" spans="15:20" ht="12.75">
      <c r="O49" s="338"/>
      <c r="T49" s="143"/>
    </row>
    <row r="50" spans="15:20" ht="12.75">
      <c r="O50" s="338"/>
      <c r="T50" s="143"/>
    </row>
    <row r="51" spans="15:20" ht="12.75">
      <c r="O51" s="338"/>
      <c r="T51" s="143"/>
    </row>
    <row r="52" spans="15:20" ht="12.75">
      <c r="O52" s="338"/>
      <c r="T52" s="143"/>
    </row>
    <row r="53" spans="15:20" ht="12.75">
      <c r="O53" s="338"/>
      <c r="T53" s="143"/>
    </row>
    <row r="54" spans="15:20" ht="12.75">
      <c r="O54" s="338"/>
      <c r="T54" s="143"/>
    </row>
    <row r="55" spans="15:20" ht="12.75">
      <c r="O55" s="338"/>
      <c r="T55" s="143"/>
    </row>
    <row r="56" spans="15:20" ht="12.75">
      <c r="O56" s="338"/>
      <c r="T56" s="143"/>
    </row>
    <row r="57" spans="15:20" ht="12.75">
      <c r="O57" s="338"/>
      <c r="T57" s="143"/>
    </row>
    <row r="58" spans="15:20" ht="12.75">
      <c r="O58" s="338"/>
      <c r="T58" s="143"/>
    </row>
    <row r="59" spans="15:20" ht="12.75">
      <c r="O59" s="338"/>
      <c r="T59" s="143"/>
    </row>
    <row r="60" spans="15:20" ht="12.75">
      <c r="O60" s="338"/>
      <c r="T60" s="143"/>
    </row>
    <row r="61" spans="15:20" ht="12.75">
      <c r="O61" s="338"/>
      <c r="T61" s="143"/>
    </row>
    <row r="62" spans="15:20" ht="12.75">
      <c r="O62" s="338"/>
      <c r="T62" s="143"/>
    </row>
    <row r="63" spans="15:20" ht="12.75">
      <c r="O63" s="338"/>
      <c r="T63" s="143"/>
    </row>
    <row r="64" spans="15:20" ht="12.75">
      <c r="O64" s="338"/>
      <c r="T64" s="143"/>
    </row>
    <row r="65" spans="15:20" ht="12.75">
      <c r="O65" s="338"/>
      <c r="T65" s="143"/>
    </row>
    <row r="66" spans="15:20" ht="12.75">
      <c r="O66" s="338"/>
      <c r="T66" s="143"/>
    </row>
    <row r="67" spans="15:20" ht="12.75">
      <c r="O67" s="338"/>
      <c r="T67" s="143"/>
    </row>
    <row r="68" spans="15:20" ht="12.75">
      <c r="O68" s="338"/>
      <c r="T68" s="143"/>
    </row>
    <row r="69" spans="15:20" ht="12.75">
      <c r="O69" s="338"/>
      <c r="T69" s="143"/>
    </row>
    <row r="70" spans="15:20" ht="12.75">
      <c r="O70" s="338"/>
      <c r="T70" s="143"/>
    </row>
    <row r="71" spans="15:20" ht="12.75">
      <c r="O71" s="338"/>
      <c r="T71" s="143"/>
    </row>
    <row r="72" spans="15:20" ht="12.75">
      <c r="O72" s="338"/>
      <c r="T72" s="143"/>
    </row>
    <row r="73" spans="15:20" ht="12.75">
      <c r="O73" s="338"/>
      <c r="T73" s="143"/>
    </row>
    <row r="74" spans="15:20" ht="12.75">
      <c r="O74" s="338"/>
      <c r="T74" s="143"/>
    </row>
    <row r="75" spans="15:20" ht="12.75">
      <c r="O75" s="338"/>
      <c r="T75" s="143"/>
    </row>
    <row r="76" spans="15:20" ht="12.75">
      <c r="O76" s="338"/>
      <c r="T76" s="143"/>
    </row>
    <row r="77" spans="15:20" ht="12.75">
      <c r="O77" s="338"/>
      <c r="T77" s="143"/>
    </row>
    <row r="78" spans="15:20" ht="12.75">
      <c r="O78" s="338"/>
      <c r="T78" s="143"/>
    </row>
    <row r="79" spans="15:20" ht="12.75">
      <c r="O79" s="338"/>
      <c r="T79" s="143"/>
    </row>
    <row r="80" spans="15:20" ht="12.75">
      <c r="O80" s="338"/>
      <c r="T80" s="143"/>
    </row>
    <row r="81" spans="15:20" ht="12.75">
      <c r="O81" s="338"/>
      <c r="T81" s="143"/>
    </row>
    <row r="82" spans="15:20" ht="12.75">
      <c r="O82" s="338"/>
      <c r="T82" s="143"/>
    </row>
    <row r="83" spans="15:20" ht="12.75">
      <c r="O83" s="338"/>
      <c r="T83" s="143"/>
    </row>
    <row r="84" spans="15:20" ht="12.75">
      <c r="O84" s="338"/>
      <c r="T84" s="143"/>
    </row>
    <row r="85" spans="15:20" ht="12.75">
      <c r="O85" s="338"/>
      <c r="T85" s="143"/>
    </row>
    <row r="86" spans="15:20" ht="12.75">
      <c r="O86" s="338"/>
      <c r="T86" s="143"/>
    </row>
    <row r="87" spans="15:20" ht="12.75">
      <c r="O87" s="338"/>
      <c r="T87" s="143"/>
    </row>
    <row r="88" spans="15:20" ht="12.75">
      <c r="O88" s="338"/>
      <c r="T88" s="143"/>
    </row>
    <row r="89" spans="15:20" ht="12.75">
      <c r="O89" s="338"/>
      <c r="T89" s="143"/>
    </row>
    <row r="90" spans="15:20" ht="12.75">
      <c r="O90" s="338"/>
      <c r="T90" s="143"/>
    </row>
    <row r="91" spans="15:20" ht="12.75">
      <c r="O91" s="338"/>
      <c r="T91" s="143"/>
    </row>
    <row r="92" spans="15:20" ht="12.75">
      <c r="O92" s="338"/>
      <c r="T92" s="143"/>
    </row>
    <row r="93" spans="15:20" ht="12.75">
      <c r="O93" s="338"/>
      <c r="T93" s="143"/>
    </row>
    <row r="94" spans="15:20" ht="12.75">
      <c r="O94" s="338"/>
      <c r="T94" s="143"/>
    </row>
    <row r="95" spans="15:20" ht="12.75">
      <c r="O95" s="338"/>
      <c r="T95" s="143"/>
    </row>
    <row r="96" spans="15:20" ht="12.75">
      <c r="O96" s="338"/>
      <c r="T96" s="143"/>
    </row>
    <row r="97" spans="15:20" ht="12.75">
      <c r="O97" s="338"/>
      <c r="T97" s="143"/>
    </row>
    <row r="98" spans="15:20" ht="12.75">
      <c r="O98" s="338"/>
      <c r="T98" s="143"/>
    </row>
    <row r="99" spans="15:20" ht="12.75">
      <c r="O99" s="338"/>
      <c r="T99" s="143"/>
    </row>
    <row r="100" spans="15:20" ht="12.75">
      <c r="O100" s="338"/>
      <c r="T100" s="143"/>
    </row>
    <row r="101" spans="15:20" ht="12.75">
      <c r="O101" s="338"/>
      <c r="T101" s="143"/>
    </row>
    <row r="102" spans="15:20" ht="12.75">
      <c r="O102" s="338"/>
      <c r="T102" s="143"/>
    </row>
    <row r="103" spans="15:20" ht="12.75">
      <c r="O103" s="338"/>
      <c r="T103" s="143"/>
    </row>
    <row r="104" spans="15:20" ht="12.75">
      <c r="O104" s="338"/>
      <c r="T104" s="143"/>
    </row>
    <row r="105" spans="15:20" ht="12.75">
      <c r="O105" s="338"/>
      <c r="T105" s="143"/>
    </row>
    <row r="106" spans="15:20" ht="12.75">
      <c r="O106" s="338"/>
      <c r="T106" s="143"/>
    </row>
    <row r="107" spans="15:20" ht="12.75">
      <c r="O107" s="338"/>
      <c r="T107" s="143"/>
    </row>
    <row r="108" spans="15:20" ht="12.75">
      <c r="O108" s="338"/>
      <c r="T108" s="143"/>
    </row>
    <row r="109" spans="15:20" ht="12.75">
      <c r="O109" s="338"/>
      <c r="T109" s="143"/>
    </row>
    <row r="110" spans="15:20" ht="12.75">
      <c r="O110" s="338"/>
      <c r="T110" s="143"/>
    </row>
    <row r="111" spans="15:20" ht="12.75">
      <c r="O111" s="338"/>
      <c r="T111" s="143"/>
    </row>
    <row r="112" spans="15:20" ht="12.75">
      <c r="O112" s="338"/>
      <c r="T112" s="143"/>
    </row>
    <row r="113" spans="15:20" ht="12.75">
      <c r="O113" s="338"/>
      <c r="T113" s="143"/>
    </row>
    <row r="114" spans="15:20" ht="12.75">
      <c r="O114" s="338"/>
      <c r="T114" s="143"/>
    </row>
    <row r="115" spans="15:20" ht="12.75">
      <c r="O115" s="338"/>
      <c r="T115" s="143"/>
    </row>
    <row r="116" spans="15:20" ht="12.75">
      <c r="O116" s="338"/>
      <c r="T116" s="143"/>
    </row>
    <row r="117" spans="15:20" ht="12.75">
      <c r="O117" s="338"/>
      <c r="T117" s="143"/>
    </row>
    <row r="118" spans="15:20" ht="12.75">
      <c r="O118" s="338"/>
      <c r="T118" s="143"/>
    </row>
    <row r="119" spans="15:20" ht="12.75">
      <c r="O119" s="338"/>
      <c r="T119" s="143"/>
    </row>
    <row r="120" spans="15:20" ht="12.75">
      <c r="O120" s="338"/>
      <c r="T120" s="143"/>
    </row>
    <row r="121" spans="15:20" ht="12.75">
      <c r="O121" s="338"/>
      <c r="T121" s="143"/>
    </row>
    <row r="122" spans="15:20" ht="12.75">
      <c r="O122" s="338"/>
      <c r="T122" s="143"/>
    </row>
    <row r="123" spans="15:20" ht="12.75">
      <c r="O123" s="338"/>
      <c r="T123" s="143"/>
    </row>
  </sheetData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28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9.8515625" style="129" bestFit="1" customWidth="1"/>
    <col min="5" max="6" width="10.00390625" style="124" bestFit="1" customWidth="1"/>
    <col min="7" max="7" width="2.7109375" style="124" customWidth="1"/>
    <col min="8" max="8" width="9.8515625" style="124" bestFit="1" customWidth="1"/>
    <col min="9" max="9" width="10.00390625" style="124" bestFit="1" customWidth="1"/>
    <col min="10" max="10" width="10.00390625" style="124" customWidth="1"/>
    <col min="11" max="11" width="10.00390625" style="124" bestFit="1" customWidth="1"/>
    <col min="12" max="12" width="10.00390625" style="125" bestFit="1" customWidth="1"/>
    <col min="13" max="15" width="10.00390625" style="125" customWidth="1"/>
    <col min="16" max="17" width="6.57421875" style="124" bestFit="1" customWidth="1"/>
    <col min="18" max="18" width="5.421875" style="124" customWidth="1"/>
    <col min="19" max="19" width="10.00390625" style="125" bestFit="1" customWidth="1"/>
    <col min="20" max="20" width="10.00390625" style="125" customWidth="1"/>
    <col min="21" max="21" width="8.57421875" style="124" customWidth="1"/>
    <col min="22" max="16384" width="9.140625" style="20" customWidth="1"/>
  </cols>
  <sheetData>
    <row r="1" spans="1:21" s="42" customFormat="1" ht="20.25">
      <c r="A1" s="41" t="s">
        <v>362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7"/>
      <c r="S3" s="17"/>
      <c r="T3" s="128"/>
      <c r="U3" s="17"/>
    </row>
    <row r="4" spans="2:21" ht="12.75" customHeight="1">
      <c r="B4" s="103" t="s">
        <v>5</v>
      </c>
      <c r="C4" s="20"/>
      <c r="D4" s="124">
        <v>1635</v>
      </c>
      <c r="E4" s="124">
        <v>1399</v>
      </c>
      <c r="F4" s="124">
        <v>1398</v>
      </c>
      <c r="G4" s="174"/>
      <c r="H4" s="124">
        <v>333</v>
      </c>
      <c r="I4" s="124">
        <v>337</v>
      </c>
      <c r="J4" s="124">
        <v>360</v>
      </c>
      <c r="K4" s="124">
        <v>369</v>
      </c>
      <c r="L4" s="124">
        <v>359</v>
      </c>
      <c r="M4" s="124">
        <v>353</v>
      </c>
      <c r="N4" s="124">
        <v>338</v>
      </c>
      <c r="O4" s="122">
        <v>348</v>
      </c>
      <c r="P4" s="124">
        <v>2.9585798816567976</v>
      </c>
      <c r="Q4" s="124">
        <v>-5.691056910569103</v>
      </c>
      <c r="S4" s="124">
        <v>1399</v>
      </c>
      <c r="T4" s="125">
        <v>1398</v>
      </c>
      <c r="U4" s="124">
        <v>-0.07147962830593713</v>
      </c>
    </row>
    <row r="5" spans="2:21" ht="14.25">
      <c r="B5" s="103" t="s">
        <v>25</v>
      </c>
      <c r="C5" s="20"/>
      <c r="D5" s="124">
        <v>665</v>
      </c>
      <c r="E5" s="124">
        <v>609</v>
      </c>
      <c r="F5" s="124">
        <v>667</v>
      </c>
      <c r="G5" s="174"/>
      <c r="H5" s="124">
        <v>142</v>
      </c>
      <c r="I5" s="124">
        <v>151</v>
      </c>
      <c r="J5" s="124">
        <v>161</v>
      </c>
      <c r="K5" s="124">
        <v>156</v>
      </c>
      <c r="L5" s="124">
        <v>157</v>
      </c>
      <c r="M5" s="124">
        <v>168</v>
      </c>
      <c r="N5" s="124">
        <v>164</v>
      </c>
      <c r="O5" s="122">
        <v>178</v>
      </c>
      <c r="P5" s="124">
        <v>8.536585365853666</v>
      </c>
      <c r="Q5" s="124">
        <v>14.102564102564097</v>
      </c>
      <c r="S5" s="124">
        <v>609</v>
      </c>
      <c r="T5" s="125">
        <v>667</v>
      </c>
      <c r="U5" s="124">
        <v>9.523809523809534</v>
      </c>
    </row>
    <row r="6" spans="2:21" ht="14.25">
      <c r="B6" s="104" t="s">
        <v>6</v>
      </c>
      <c r="C6" s="20"/>
      <c r="D6" s="124">
        <v>2300</v>
      </c>
      <c r="E6" s="124">
        <v>2008</v>
      </c>
      <c r="F6" s="124">
        <v>2065</v>
      </c>
      <c r="G6" s="174"/>
      <c r="H6" s="124">
        <v>475</v>
      </c>
      <c r="I6" s="124">
        <v>488</v>
      </c>
      <c r="J6" s="124">
        <v>521</v>
      </c>
      <c r="K6" s="124">
        <v>525</v>
      </c>
      <c r="L6" s="124">
        <v>516</v>
      </c>
      <c r="M6" s="124">
        <v>521</v>
      </c>
      <c r="N6" s="124">
        <v>502</v>
      </c>
      <c r="O6" s="122">
        <v>526</v>
      </c>
      <c r="P6" s="124">
        <v>4.7808764940239</v>
      </c>
      <c r="Q6" s="124">
        <v>0.19047619047618536</v>
      </c>
      <c r="S6" s="124">
        <v>2008</v>
      </c>
      <c r="T6" s="125">
        <v>2065</v>
      </c>
      <c r="U6" s="124">
        <v>2.838645418326702</v>
      </c>
    </row>
    <row r="7" spans="2:21" ht="14.25">
      <c r="B7" s="104" t="s">
        <v>0</v>
      </c>
      <c r="C7" s="20"/>
      <c r="D7" s="124">
        <v>1295</v>
      </c>
      <c r="E7" s="124">
        <v>1245</v>
      </c>
      <c r="F7" s="124">
        <v>1471</v>
      </c>
      <c r="G7" s="174"/>
      <c r="H7" s="124">
        <v>272</v>
      </c>
      <c r="I7" s="124">
        <v>291</v>
      </c>
      <c r="J7" s="124">
        <v>295</v>
      </c>
      <c r="K7" s="124">
        <v>387</v>
      </c>
      <c r="L7" s="124">
        <v>350</v>
      </c>
      <c r="M7" s="124">
        <v>363</v>
      </c>
      <c r="N7" s="124">
        <v>357</v>
      </c>
      <c r="O7" s="122">
        <v>401</v>
      </c>
      <c r="P7" s="124">
        <v>12.324929971988796</v>
      </c>
      <c r="Q7" s="124">
        <v>3.6175710594315236</v>
      </c>
      <c r="S7" s="124">
        <v>1245</v>
      </c>
      <c r="T7" s="125">
        <v>1471</v>
      </c>
      <c r="U7" s="124">
        <v>18.15261044176706</v>
      </c>
    </row>
    <row r="8" spans="2:21" ht="14.25">
      <c r="B8" s="104" t="s">
        <v>8</v>
      </c>
      <c r="C8" s="20"/>
      <c r="D8" s="124">
        <v>195</v>
      </c>
      <c r="E8" s="124">
        <v>82</v>
      </c>
      <c r="F8" s="124">
        <v>55</v>
      </c>
      <c r="G8" s="174"/>
      <c r="H8" s="124">
        <v>35</v>
      </c>
      <c r="I8" s="124">
        <v>38</v>
      </c>
      <c r="J8" s="124">
        <v>18</v>
      </c>
      <c r="K8" s="124">
        <v>-9</v>
      </c>
      <c r="L8" s="124">
        <v>12</v>
      </c>
      <c r="M8" s="124">
        <v>23</v>
      </c>
      <c r="N8" s="124">
        <v>15</v>
      </c>
      <c r="O8" s="122">
        <v>5</v>
      </c>
      <c r="P8" s="124">
        <v>-66.66666666666667</v>
      </c>
      <c r="Q8" s="124" t="s">
        <v>401</v>
      </c>
      <c r="S8" s="124">
        <v>82</v>
      </c>
      <c r="T8" s="125">
        <v>55</v>
      </c>
      <c r="U8" s="124">
        <v>-32.92682926829268</v>
      </c>
    </row>
    <row r="9" spans="2:21" ht="14.25">
      <c r="B9" s="105" t="s">
        <v>72</v>
      </c>
      <c r="C9" s="20"/>
      <c r="D9" s="124">
        <v>0</v>
      </c>
      <c r="E9" s="124">
        <v>0</v>
      </c>
      <c r="F9" s="124">
        <v>0</v>
      </c>
      <c r="G9" s="174"/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2">
        <v>0</v>
      </c>
      <c r="P9" s="124">
        <v>0</v>
      </c>
      <c r="Q9" s="124">
        <v>0</v>
      </c>
      <c r="S9" s="124">
        <v>0</v>
      </c>
      <c r="T9" s="125">
        <v>0</v>
      </c>
      <c r="U9" s="124">
        <v>0</v>
      </c>
    </row>
    <row r="10" spans="2:21" ht="14.25">
      <c r="B10" s="105" t="s">
        <v>9</v>
      </c>
      <c r="C10" s="20"/>
      <c r="D10" s="124">
        <v>810</v>
      </c>
      <c r="E10" s="124">
        <v>681</v>
      </c>
      <c r="F10" s="124">
        <v>539</v>
      </c>
      <c r="G10" s="174"/>
      <c r="H10" s="124">
        <v>168</v>
      </c>
      <c r="I10" s="124">
        <v>159</v>
      </c>
      <c r="J10" s="124">
        <v>208</v>
      </c>
      <c r="K10" s="124">
        <v>147</v>
      </c>
      <c r="L10" s="124">
        <v>154</v>
      </c>
      <c r="M10" s="124">
        <v>135</v>
      </c>
      <c r="N10" s="124">
        <v>130</v>
      </c>
      <c r="O10" s="122">
        <v>120</v>
      </c>
      <c r="P10" s="124">
        <v>-7.692307692307687</v>
      </c>
      <c r="Q10" s="124">
        <v>-18.36734693877551</v>
      </c>
      <c r="S10" s="124">
        <v>681</v>
      </c>
      <c r="T10" s="125">
        <v>539</v>
      </c>
      <c r="U10" s="124">
        <v>-20.85168869309838</v>
      </c>
    </row>
    <row r="11" spans="2:21" ht="14.25">
      <c r="B11" s="105" t="s">
        <v>73</v>
      </c>
      <c r="C11" s="20"/>
      <c r="D11" s="124">
        <v>138</v>
      </c>
      <c r="E11" s="124">
        <v>109</v>
      </c>
      <c r="F11" s="124">
        <v>81</v>
      </c>
      <c r="G11" s="174"/>
      <c r="H11" s="124">
        <v>26</v>
      </c>
      <c r="I11" s="124">
        <v>27</v>
      </c>
      <c r="J11" s="124">
        <v>33</v>
      </c>
      <c r="K11" s="124">
        <v>23</v>
      </c>
      <c r="L11" s="124">
        <v>23</v>
      </c>
      <c r="M11" s="124">
        <v>21</v>
      </c>
      <c r="N11" s="124">
        <v>20</v>
      </c>
      <c r="O11" s="122">
        <v>17</v>
      </c>
      <c r="P11" s="124">
        <v>-15</v>
      </c>
      <c r="Q11" s="124">
        <v>-26.086956521739136</v>
      </c>
      <c r="S11" s="124">
        <v>109</v>
      </c>
      <c r="T11" s="125">
        <v>81</v>
      </c>
      <c r="U11" s="124">
        <v>-25.688073394495415</v>
      </c>
    </row>
    <row r="12" spans="2:21" ht="14.25">
      <c r="B12" s="105" t="s">
        <v>58</v>
      </c>
      <c r="C12" s="20"/>
      <c r="D12" s="124">
        <v>672</v>
      </c>
      <c r="E12" s="124">
        <v>572</v>
      </c>
      <c r="F12" s="124">
        <v>458</v>
      </c>
      <c r="G12" s="174"/>
      <c r="H12" s="124">
        <v>142</v>
      </c>
      <c r="I12" s="124">
        <v>132</v>
      </c>
      <c r="J12" s="124">
        <v>175</v>
      </c>
      <c r="K12" s="124">
        <v>124</v>
      </c>
      <c r="L12" s="124">
        <v>131</v>
      </c>
      <c r="M12" s="124">
        <v>114</v>
      </c>
      <c r="N12" s="124">
        <v>110</v>
      </c>
      <c r="O12" s="122">
        <v>103</v>
      </c>
      <c r="P12" s="124">
        <v>-6.36363636363636</v>
      </c>
      <c r="Q12" s="124">
        <v>-16.935483870967737</v>
      </c>
      <c r="S12" s="124">
        <v>572</v>
      </c>
      <c r="T12" s="125">
        <v>458</v>
      </c>
      <c r="U12" s="124">
        <v>-19.930069930069926</v>
      </c>
    </row>
    <row r="13" spans="12:20" ht="14.25">
      <c r="L13" s="179"/>
      <c r="M13" s="179"/>
      <c r="N13" s="179"/>
      <c r="O13" s="149"/>
      <c r="S13" s="179"/>
      <c r="T13" s="152"/>
    </row>
    <row r="14" spans="1:21" s="24" customFormat="1" ht="14.25" customHeight="1">
      <c r="A14" s="47" t="s">
        <v>113</v>
      </c>
      <c r="B14" s="31"/>
      <c r="D14" s="8"/>
      <c r="E14" s="17"/>
      <c r="F14" s="17"/>
      <c r="G14" s="17"/>
      <c r="H14" s="17"/>
      <c r="I14" s="17"/>
      <c r="J14" s="17"/>
      <c r="K14" s="17"/>
      <c r="L14" s="183"/>
      <c r="M14" s="183"/>
      <c r="N14" s="183"/>
      <c r="O14" s="146"/>
      <c r="P14" s="17"/>
      <c r="Q14" s="17"/>
      <c r="R14" s="17"/>
      <c r="S14" s="183"/>
      <c r="T14" s="153"/>
      <c r="U14" s="17"/>
    </row>
    <row r="15" spans="2:21" ht="14.25">
      <c r="B15" s="104" t="s">
        <v>77</v>
      </c>
      <c r="C15" s="20"/>
      <c r="D15" s="124">
        <v>39539</v>
      </c>
      <c r="E15" s="124">
        <v>45094</v>
      </c>
      <c r="F15" s="124">
        <v>51328</v>
      </c>
      <c r="H15" s="124">
        <v>40145</v>
      </c>
      <c r="I15" s="124">
        <v>39750</v>
      </c>
      <c r="J15" s="124">
        <v>41702</v>
      </c>
      <c r="K15" s="124">
        <v>45094</v>
      </c>
      <c r="L15" s="124">
        <v>46799</v>
      </c>
      <c r="M15" s="124">
        <v>49247</v>
      </c>
      <c r="N15" s="124">
        <v>49706</v>
      </c>
      <c r="O15" s="122">
        <v>51328</v>
      </c>
      <c r="P15" s="124">
        <v>3.263187542751389</v>
      </c>
      <c r="Q15" s="124">
        <v>13.824455581673845</v>
      </c>
      <c r="S15" s="124">
        <v>45094</v>
      </c>
      <c r="T15" s="125">
        <v>51328</v>
      </c>
      <c r="U15" s="124">
        <v>13.824455581673845</v>
      </c>
    </row>
    <row r="16" spans="2:21" ht="14.25">
      <c r="B16" s="104" t="s">
        <v>11</v>
      </c>
      <c r="C16" s="20"/>
      <c r="D16" s="124">
        <v>108531</v>
      </c>
      <c r="E16" s="124">
        <v>115194</v>
      </c>
      <c r="F16" s="124">
        <v>117529</v>
      </c>
      <c r="H16" s="124">
        <v>114916</v>
      </c>
      <c r="I16" s="124">
        <v>116129</v>
      </c>
      <c r="J16" s="124">
        <v>114490</v>
      </c>
      <c r="K16" s="124">
        <v>115194</v>
      </c>
      <c r="L16" s="124">
        <v>115590</v>
      </c>
      <c r="M16" s="124">
        <v>115824</v>
      </c>
      <c r="N16" s="124">
        <v>113944</v>
      </c>
      <c r="O16" s="122">
        <v>117529</v>
      </c>
      <c r="P16" s="124">
        <v>3.1462823843291465</v>
      </c>
      <c r="Q16" s="124">
        <v>2.0270152959355414</v>
      </c>
      <c r="S16" s="124">
        <v>115194</v>
      </c>
      <c r="T16" s="125">
        <v>117529</v>
      </c>
      <c r="U16" s="124">
        <v>2.0270152959355414</v>
      </c>
    </row>
    <row r="17" spans="2:21" ht="14.25">
      <c r="B17" s="104" t="s">
        <v>74</v>
      </c>
      <c r="C17" s="20"/>
      <c r="D17" s="124">
        <v>67</v>
      </c>
      <c r="E17" s="124">
        <v>28</v>
      </c>
      <c r="F17" s="124">
        <v>45</v>
      </c>
      <c r="H17" s="124">
        <v>4</v>
      </c>
      <c r="I17" s="124">
        <v>4</v>
      </c>
      <c r="J17" s="124">
        <v>6</v>
      </c>
      <c r="K17" s="124">
        <v>14</v>
      </c>
      <c r="L17" s="124">
        <v>3</v>
      </c>
      <c r="M17" s="124">
        <v>11</v>
      </c>
      <c r="N17" s="124">
        <v>9</v>
      </c>
      <c r="O17" s="122">
        <v>22</v>
      </c>
      <c r="P17" s="124" t="s">
        <v>387</v>
      </c>
      <c r="Q17" s="124">
        <v>57.14285714285714</v>
      </c>
      <c r="S17" s="124">
        <v>28</v>
      </c>
      <c r="T17" s="125">
        <v>45</v>
      </c>
      <c r="U17" s="124">
        <v>60.71428571428572</v>
      </c>
    </row>
    <row r="18" spans="2:21" ht="14.25">
      <c r="B18" s="104" t="s">
        <v>75</v>
      </c>
      <c r="C18" s="20"/>
      <c r="D18" s="124">
        <v>32</v>
      </c>
      <c r="E18" s="124">
        <v>50</v>
      </c>
      <c r="F18" s="124">
        <v>47</v>
      </c>
      <c r="H18" s="124">
        <v>12</v>
      </c>
      <c r="I18" s="124">
        <v>12</v>
      </c>
      <c r="J18" s="124">
        <v>12</v>
      </c>
      <c r="K18" s="124">
        <v>14</v>
      </c>
      <c r="L18" s="124">
        <v>12</v>
      </c>
      <c r="M18" s="124">
        <v>13</v>
      </c>
      <c r="N18" s="124">
        <v>11</v>
      </c>
      <c r="O18" s="122">
        <v>11</v>
      </c>
      <c r="P18" s="124">
        <v>0</v>
      </c>
      <c r="Q18" s="124">
        <v>-21.42857142857143</v>
      </c>
      <c r="S18" s="124">
        <v>50</v>
      </c>
      <c r="T18" s="125">
        <v>47</v>
      </c>
      <c r="U18" s="124">
        <v>-6.000000000000005</v>
      </c>
    </row>
    <row r="19" spans="2:19" ht="14.25">
      <c r="B19" s="38"/>
      <c r="L19" s="179"/>
      <c r="M19" s="179"/>
      <c r="N19" s="179"/>
      <c r="O19" s="152"/>
      <c r="S19" s="179"/>
    </row>
    <row r="20" spans="4:19" ht="14.25">
      <c r="D20" s="124"/>
      <c r="L20" s="124"/>
      <c r="M20" s="124"/>
      <c r="N20" s="124"/>
      <c r="S20" s="124"/>
    </row>
    <row r="21" spans="4:19" ht="14.25">
      <c r="D21" s="124"/>
      <c r="L21" s="124"/>
      <c r="M21" s="124"/>
      <c r="N21" s="124"/>
      <c r="S21" s="124"/>
    </row>
    <row r="22" spans="4:19" ht="14.25">
      <c r="D22" s="124"/>
      <c r="L22" s="124"/>
      <c r="M22" s="124"/>
      <c r="N22" s="124"/>
      <c r="S22" s="124"/>
    </row>
    <row r="23" spans="4:19" ht="14.25">
      <c r="D23" s="124"/>
      <c r="L23" s="124"/>
      <c r="M23" s="124"/>
      <c r="N23" s="124"/>
      <c r="S23" s="124"/>
    </row>
    <row r="24" spans="4:19" ht="14.25">
      <c r="D24" s="124"/>
      <c r="L24" s="124"/>
      <c r="M24" s="124"/>
      <c r="N24" s="124"/>
      <c r="S24" s="124"/>
    </row>
    <row r="25" spans="4:19" ht="14.25">
      <c r="D25" s="124"/>
      <c r="L25" s="124"/>
      <c r="M25" s="124"/>
      <c r="N25" s="124"/>
      <c r="S25" s="124"/>
    </row>
    <row r="26" spans="4:19" ht="14.25">
      <c r="D26" s="124"/>
      <c r="L26" s="124"/>
      <c r="M26" s="124"/>
      <c r="N26" s="124"/>
      <c r="S26" s="124"/>
    </row>
    <row r="27" spans="4:19" ht="14.25">
      <c r="D27" s="124"/>
      <c r="L27" s="124"/>
      <c r="M27" s="124"/>
      <c r="N27" s="124"/>
      <c r="S27" s="124"/>
    </row>
    <row r="28" spans="4:19" ht="14.25">
      <c r="D28" s="124"/>
      <c r="L28" s="124"/>
      <c r="M28" s="124"/>
      <c r="N28" s="124"/>
      <c r="S28" s="124"/>
    </row>
    <row r="29" spans="4:19" ht="14.25">
      <c r="D29" s="124"/>
      <c r="L29" s="124"/>
      <c r="M29" s="124"/>
      <c r="N29" s="124"/>
      <c r="S29" s="124"/>
    </row>
    <row r="30" spans="4:19" ht="14.25">
      <c r="D30" s="124"/>
      <c r="L30" s="124"/>
      <c r="M30" s="124"/>
      <c r="N30" s="124"/>
      <c r="S30" s="124"/>
    </row>
    <row r="31" spans="4:19" ht="14.25">
      <c r="D31" s="124"/>
      <c r="L31" s="124"/>
      <c r="M31" s="124"/>
      <c r="N31" s="124"/>
      <c r="S31" s="124"/>
    </row>
    <row r="32" spans="4:19" ht="14.25">
      <c r="D32" s="124"/>
      <c r="L32" s="124"/>
      <c r="M32" s="124"/>
      <c r="N32" s="124"/>
      <c r="S32" s="124"/>
    </row>
    <row r="33" spans="4:19" ht="14.25">
      <c r="D33" s="124"/>
      <c r="L33" s="124"/>
      <c r="M33" s="124"/>
      <c r="N33" s="124"/>
      <c r="S33" s="124"/>
    </row>
    <row r="34" spans="4:19" ht="14.25">
      <c r="D34" s="124"/>
      <c r="L34" s="124"/>
      <c r="M34" s="124"/>
      <c r="N34" s="124"/>
      <c r="S34" s="124"/>
    </row>
    <row r="35" spans="4:19" ht="14.25">
      <c r="D35" s="124"/>
      <c r="L35" s="124"/>
      <c r="M35" s="124"/>
      <c r="N35" s="124"/>
      <c r="S35" s="124"/>
    </row>
    <row r="36" spans="4:19" ht="14.25">
      <c r="D36" s="124"/>
      <c r="L36" s="124"/>
      <c r="M36" s="124"/>
      <c r="N36" s="124"/>
      <c r="S36" s="124"/>
    </row>
    <row r="37" spans="4:19" ht="14.25">
      <c r="D37" s="124"/>
      <c r="L37" s="124"/>
      <c r="M37" s="124"/>
      <c r="N37" s="124"/>
      <c r="S37" s="124"/>
    </row>
    <row r="38" spans="4:19" ht="14.25">
      <c r="D38" s="124"/>
      <c r="L38" s="124"/>
      <c r="M38" s="124"/>
      <c r="N38" s="124"/>
      <c r="S38" s="124"/>
    </row>
    <row r="39" spans="12:19" ht="14.25">
      <c r="L39" s="124"/>
      <c r="M39" s="124"/>
      <c r="N39" s="124"/>
      <c r="S39" s="124"/>
    </row>
    <row r="40" spans="12:19" ht="14.25">
      <c r="L40" s="124"/>
      <c r="M40" s="124"/>
      <c r="N40" s="124"/>
      <c r="S40" s="124"/>
    </row>
    <row r="41" spans="12:19" ht="14.25">
      <c r="L41" s="124"/>
      <c r="M41" s="124"/>
      <c r="N41" s="124"/>
      <c r="S41" s="124"/>
    </row>
    <row r="42" spans="12:19" ht="14.25">
      <c r="L42" s="124"/>
      <c r="M42" s="124"/>
      <c r="N42" s="124"/>
      <c r="S42" s="124"/>
    </row>
    <row r="43" spans="12:19" ht="14.25">
      <c r="L43" s="124"/>
      <c r="M43" s="124"/>
      <c r="N43" s="124"/>
      <c r="S43" s="124"/>
    </row>
    <row r="44" spans="12:19" ht="14.25">
      <c r="L44" s="124"/>
      <c r="M44" s="124"/>
      <c r="N44" s="124"/>
      <c r="S44" s="124"/>
    </row>
    <row r="45" spans="12:19" ht="14.25">
      <c r="L45" s="124"/>
      <c r="M45" s="124"/>
      <c r="N45" s="124"/>
      <c r="S45" s="124"/>
    </row>
    <row r="46" spans="12:19" ht="14.25">
      <c r="L46" s="124"/>
      <c r="M46" s="124"/>
      <c r="N46" s="124"/>
      <c r="S46" s="124"/>
    </row>
    <row r="47" spans="12:19" ht="14.25">
      <c r="L47" s="124"/>
      <c r="M47" s="124"/>
      <c r="N47" s="124"/>
      <c r="S47" s="124"/>
    </row>
    <row r="48" spans="12:19" ht="14.25">
      <c r="L48" s="124"/>
      <c r="M48" s="124"/>
      <c r="N48" s="124"/>
      <c r="S48" s="124"/>
    </row>
    <row r="49" spans="12:19" ht="14.25">
      <c r="L49" s="124"/>
      <c r="M49" s="124"/>
      <c r="N49" s="124"/>
      <c r="S49" s="124"/>
    </row>
    <row r="50" spans="12:19" ht="14.25">
      <c r="L50" s="124"/>
      <c r="M50" s="124"/>
      <c r="N50" s="124"/>
      <c r="S50" s="124"/>
    </row>
    <row r="51" spans="12:19" ht="14.25">
      <c r="L51" s="124"/>
      <c r="M51" s="124"/>
      <c r="N51" s="124"/>
      <c r="S51" s="124"/>
    </row>
    <row r="52" spans="12:19" ht="14.25">
      <c r="L52" s="124"/>
      <c r="M52" s="124"/>
      <c r="N52" s="124"/>
      <c r="S52" s="124"/>
    </row>
    <row r="53" spans="12:19" ht="14.25">
      <c r="L53" s="124"/>
      <c r="M53" s="124"/>
      <c r="N53" s="124"/>
      <c r="S53" s="124"/>
    </row>
    <row r="54" spans="12:19" ht="14.25">
      <c r="L54" s="124"/>
      <c r="M54" s="124"/>
      <c r="N54" s="124"/>
      <c r="S54" s="124"/>
    </row>
    <row r="55" spans="12:19" ht="14.25">
      <c r="L55" s="124"/>
      <c r="M55" s="124"/>
      <c r="N55" s="124"/>
      <c r="S55" s="124"/>
    </row>
    <row r="56" spans="12:19" ht="14.25">
      <c r="L56" s="124"/>
      <c r="M56" s="124"/>
      <c r="N56" s="124"/>
      <c r="S56" s="124"/>
    </row>
    <row r="57" spans="12:19" ht="14.25">
      <c r="L57" s="124"/>
      <c r="M57" s="124"/>
      <c r="N57" s="124"/>
      <c r="S57" s="124"/>
    </row>
    <row r="58" spans="12:19" ht="14.25">
      <c r="L58" s="124"/>
      <c r="M58" s="124"/>
      <c r="N58" s="124"/>
      <c r="S58" s="124"/>
    </row>
    <row r="59" spans="12:19" ht="14.25">
      <c r="L59" s="124"/>
      <c r="M59" s="124"/>
      <c r="N59" s="124"/>
      <c r="S59" s="124"/>
    </row>
    <row r="60" spans="12:19" ht="14.25">
      <c r="L60" s="124"/>
      <c r="M60" s="124"/>
      <c r="N60" s="124"/>
      <c r="S60" s="124"/>
    </row>
    <row r="61" spans="12:19" ht="14.25">
      <c r="L61" s="124"/>
      <c r="M61" s="124"/>
      <c r="N61" s="124"/>
      <c r="S61" s="124"/>
    </row>
    <row r="62" spans="12:19" ht="14.25">
      <c r="L62" s="124"/>
      <c r="M62" s="124"/>
      <c r="N62" s="124"/>
      <c r="S62" s="124"/>
    </row>
    <row r="63" spans="12:19" ht="14.25">
      <c r="L63" s="124"/>
      <c r="M63" s="124"/>
      <c r="N63" s="124"/>
      <c r="S63" s="124"/>
    </row>
    <row r="64" spans="12:19" ht="14.25">
      <c r="L64" s="124"/>
      <c r="M64" s="124"/>
      <c r="N64" s="124"/>
      <c r="S64" s="124"/>
    </row>
    <row r="65" spans="12:19" ht="14.25">
      <c r="L65" s="124"/>
      <c r="M65" s="124"/>
      <c r="N65" s="124"/>
      <c r="S65" s="124"/>
    </row>
    <row r="66" spans="12:19" ht="14.25">
      <c r="L66" s="124"/>
      <c r="M66" s="124"/>
      <c r="N66" s="124"/>
      <c r="S66" s="124"/>
    </row>
    <row r="67" spans="12:19" ht="14.25">
      <c r="L67" s="124"/>
      <c r="M67" s="124"/>
      <c r="N67" s="124"/>
      <c r="S67" s="124"/>
    </row>
    <row r="68" spans="12:19" ht="14.25">
      <c r="L68" s="124"/>
      <c r="M68" s="124"/>
      <c r="N68" s="124"/>
      <c r="S68" s="124"/>
    </row>
    <row r="69" spans="12:19" ht="14.25">
      <c r="L69" s="124"/>
      <c r="M69" s="124"/>
      <c r="N69" s="124"/>
      <c r="S69" s="124"/>
    </row>
    <row r="70" spans="12:19" ht="14.25">
      <c r="L70" s="124"/>
      <c r="M70" s="124"/>
      <c r="N70" s="124"/>
      <c r="S70" s="124"/>
    </row>
    <row r="71" spans="12:19" ht="14.25">
      <c r="L71" s="124"/>
      <c r="M71" s="124"/>
      <c r="N71" s="124"/>
      <c r="S71" s="124"/>
    </row>
    <row r="72" spans="12:19" ht="14.25">
      <c r="L72" s="124"/>
      <c r="M72" s="124"/>
      <c r="N72" s="124"/>
      <c r="S72" s="124"/>
    </row>
    <row r="73" spans="12:19" ht="14.25">
      <c r="L73" s="124"/>
      <c r="M73" s="124"/>
      <c r="N73" s="124"/>
      <c r="S73" s="124"/>
    </row>
    <row r="74" spans="12:19" ht="14.25">
      <c r="L74" s="124"/>
      <c r="M74" s="124"/>
      <c r="N74" s="124"/>
      <c r="S74" s="124"/>
    </row>
    <row r="75" spans="12:19" ht="14.25">
      <c r="L75" s="124"/>
      <c r="M75" s="124"/>
      <c r="N75" s="124"/>
      <c r="S75" s="124"/>
    </row>
    <row r="76" spans="12:19" ht="14.25">
      <c r="L76" s="124"/>
      <c r="M76" s="124"/>
      <c r="N76" s="124"/>
      <c r="S76" s="124"/>
    </row>
    <row r="77" spans="12:19" ht="14.25">
      <c r="L77" s="124"/>
      <c r="M77" s="124"/>
      <c r="N77" s="124"/>
      <c r="S77" s="124"/>
    </row>
    <row r="78" spans="12:19" ht="14.25">
      <c r="L78" s="124"/>
      <c r="M78" s="124"/>
      <c r="N78" s="124"/>
      <c r="S78" s="124"/>
    </row>
    <row r="79" spans="12:19" ht="14.25">
      <c r="L79" s="124"/>
      <c r="M79" s="124"/>
      <c r="N79" s="124"/>
      <c r="S79" s="124"/>
    </row>
    <row r="80" spans="12:19" ht="14.25">
      <c r="L80" s="124"/>
      <c r="M80" s="124"/>
      <c r="N80" s="124"/>
      <c r="S80" s="124"/>
    </row>
    <row r="81" spans="12:19" ht="14.25">
      <c r="L81" s="124"/>
      <c r="M81" s="124"/>
      <c r="N81" s="124"/>
      <c r="S81" s="124"/>
    </row>
    <row r="82" spans="12:19" ht="14.25">
      <c r="L82" s="124"/>
      <c r="M82" s="124"/>
      <c r="N82" s="124"/>
      <c r="S82" s="124"/>
    </row>
    <row r="83" spans="12:19" ht="14.25">
      <c r="L83" s="124"/>
      <c r="M83" s="124"/>
      <c r="N83" s="124"/>
      <c r="S83" s="124"/>
    </row>
    <row r="84" spans="12:19" ht="14.25">
      <c r="L84" s="124"/>
      <c r="M84" s="124"/>
      <c r="N84" s="124"/>
      <c r="S84" s="124"/>
    </row>
    <row r="85" spans="12:19" ht="14.25">
      <c r="L85" s="124"/>
      <c r="M85" s="124"/>
      <c r="N85" s="124"/>
      <c r="S85" s="124"/>
    </row>
    <row r="86" spans="12:19" ht="14.25">
      <c r="L86" s="124"/>
      <c r="M86" s="124"/>
      <c r="N86" s="124"/>
      <c r="S86" s="124"/>
    </row>
    <row r="87" spans="12:19" ht="14.25">
      <c r="L87" s="124"/>
      <c r="M87" s="124"/>
      <c r="N87" s="124"/>
      <c r="S87" s="124"/>
    </row>
    <row r="88" spans="12:19" ht="14.25">
      <c r="L88" s="124"/>
      <c r="M88" s="124"/>
      <c r="N88" s="124"/>
      <c r="S88" s="124"/>
    </row>
    <row r="89" spans="12:19" ht="14.25">
      <c r="L89" s="124"/>
      <c r="M89" s="124"/>
      <c r="N89" s="124"/>
      <c r="S89" s="124"/>
    </row>
    <row r="90" spans="12:19" ht="14.25">
      <c r="L90" s="124"/>
      <c r="M90" s="124"/>
      <c r="N90" s="124"/>
      <c r="S90" s="124"/>
    </row>
    <row r="91" spans="12:19" ht="14.25">
      <c r="L91" s="124"/>
      <c r="M91" s="124"/>
      <c r="N91" s="124"/>
      <c r="S91" s="124"/>
    </row>
    <row r="92" spans="12:19" ht="14.25">
      <c r="L92" s="124"/>
      <c r="M92" s="124"/>
      <c r="N92" s="124"/>
      <c r="S92" s="124"/>
    </row>
    <row r="93" spans="12:19" ht="14.25">
      <c r="L93" s="124"/>
      <c r="M93" s="124"/>
      <c r="N93" s="124"/>
      <c r="S93" s="124"/>
    </row>
    <row r="94" spans="12:19" ht="14.25">
      <c r="L94" s="124"/>
      <c r="M94" s="124"/>
      <c r="N94" s="124"/>
      <c r="S94" s="124"/>
    </row>
    <row r="95" spans="12:19" ht="14.25">
      <c r="L95" s="124"/>
      <c r="M95" s="124"/>
      <c r="N95" s="124"/>
      <c r="S95" s="124"/>
    </row>
    <row r="96" spans="12:19" ht="14.25">
      <c r="L96" s="124"/>
      <c r="M96" s="124"/>
      <c r="N96" s="124"/>
      <c r="S96" s="124"/>
    </row>
    <row r="97" spans="12:19" ht="14.25">
      <c r="L97" s="124"/>
      <c r="M97" s="124"/>
      <c r="N97" s="124"/>
      <c r="S97" s="124"/>
    </row>
    <row r="98" spans="12:19" ht="14.25">
      <c r="L98" s="124"/>
      <c r="M98" s="124"/>
      <c r="N98" s="124"/>
      <c r="S98" s="124"/>
    </row>
    <row r="99" spans="12:19" ht="14.25">
      <c r="L99" s="124"/>
      <c r="M99" s="124"/>
      <c r="N99" s="124"/>
      <c r="S99" s="124"/>
    </row>
    <row r="100" spans="12:19" ht="14.25">
      <c r="L100" s="124"/>
      <c r="M100" s="124"/>
      <c r="N100" s="124"/>
      <c r="S100" s="124"/>
    </row>
    <row r="101" spans="12:19" ht="14.25">
      <c r="L101" s="124"/>
      <c r="M101" s="124"/>
      <c r="N101" s="124"/>
      <c r="S101" s="124"/>
    </row>
    <row r="102" spans="12:19" ht="14.25">
      <c r="L102" s="124"/>
      <c r="M102" s="124"/>
      <c r="N102" s="124"/>
      <c r="S102" s="124"/>
    </row>
    <row r="103" spans="12:19" ht="14.25">
      <c r="L103" s="124"/>
      <c r="M103" s="124"/>
      <c r="N103" s="124"/>
      <c r="S103" s="124"/>
    </row>
    <row r="104" spans="12:19" ht="14.25">
      <c r="L104" s="124"/>
      <c r="M104" s="124"/>
      <c r="N104" s="124"/>
      <c r="S104" s="124"/>
    </row>
    <row r="105" spans="12:19" ht="14.25">
      <c r="L105" s="124"/>
      <c r="M105" s="124"/>
      <c r="N105" s="124"/>
      <c r="S105" s="124"/>
    </row>
    <row r="106" spans="12:19" ht="14.25">
      <c r="L106" s="124"/>
      <c r="M106" s="124"/>
      <c r="N106" s="124"/>
      <c r="S106" s="124"/>
    </row>
    <row r="107" spans="12:19" ht="14.25">
      <c r="L107" s="124"/>
      <c r="M107" s="124"/>
      <c r="N107" s="124"/>
      <c r="S107" s="124"/>
    </row>
    <row r="108" spans="12:19" ht="14.25">
      <c r="L108" s="124"/>
      <c r="M108" s="124"/>
      <c r="N108" s="124"/>
      <c r="S108" s="124"/>
    </row>
    <row r="109" spans="12:19" ht="14.25">
      <c r="L109" s="124"/>
      <c r="M109" s="124"/>
      <c r="N109" s="124"/>
      <c r="S109" s="124"/>
    </row>
    <row r="110" spans="12:19" ht="14.25">
      <c r="L110" s="124"/>
      <c r="M110" s="124"/>
      <c r="N110" s="124"/>
      <c r="S110" s="124"/>
    </row>
    <row r="111" spans="12:19" ht="14.25">
      <c r="L111" s="124"/>
      <c r="M111" s="124"/>
      <c r="N111" s="124"/>
      <c r="S111" s="124"/>
    </row>
    <row r="112" spans="12:19" ht="14.25">
      <c r="L112" s="124"/>
      <c r="M112" s="124"/>
      <c r="N112" s="124"/>
      <c r="S112" s="124"/>
    </row>
    <row r="113" spans="12:19" ht="14.25">
      <c r="L113" s="124"/>
      <c r="M113" s="124"/>
      <c r="N113" s="124"/>
      <c r="S113" s="124"/>
    </row>
    <row r="114" spans="12:19" ht="14.25">
      <c r="L114" s="124"/>
      <c r="M114" s="124"/>
      <c r="N114" s="124"/>
      <c r="S114" s="124"/>
    </row>
    <row r="115" spans="12:19" ht="14.25">
      <c r="L115" s="124"/>
      <c r="M115" s="124"/>
      <c r="N115" s="124"/>
      <c r="S115" s="124"/>
    </row>
    <row r="116" spans="12:19" ht="14.25">
      <c r="L116" s="124"/>
      <c r="M116" s="124"/>
      <c r="N116" s="124"/>
      <c r="S116" s="124"/>
    </row>
    <row r="117" spans="12:19" ht="14.25">
      <c r="L117" s="124"/>
      <c r="M117" s="124"/>
      <c r="N117" s="124"/>
      <c r="S117" s="124"/>
    </row>
    <row r="118" spans="12:19" ht="14.25">
      <c r="L118" s="124"/>
      <c r="M118" s="124"/>
      <c r="N118" s="124"/>
      <c r="S118" s="124"/>
    </row>
    <row r="119" spans="12:19" ht="14.25">
      <c r="L119" s="124"/>
      <c r="M119" s="124"/>
      <c r="N119" s="124"/>
      <c r="S119" s="124"/>
    </row>
    <row r="120" spans="12:19" ht="14.25">
      <c r="L120" s="124"/>
      <c r="M120" s="124"/>
      <c r="N120" s="124"/>
      <c r="S120" s="124"/>
    </row>
    <row r="121" spans="12:19" ht="14.25">
      <c r="L121" s="124"/>
      <c r="M121" s="124"/>
      <c r="N121" s="124"/>
      <c r="S121" s="124"/>
    </row>
    <row r="122" spans="12:19" ht="14.25">
      <c r="L122" s="124"/>
      <c r="M122" s="124"/>
      <c r="N122" s="124"/>
      <c r="S122" s="124"/>
    </row>
    <row r="123" spans="12:19" ht="14.25">
      <c r="L123" s="124"/>
      <c r="M123" s="124"/>
      <c r="N123" s="124"/>
      <c r="S123" s="124"/>
    </row>
    <row r="124" spans="12:19" ht="14.25">
      <c r="L124" s="124"/>
      <c r="M124" s="124"/>
      <c r="N124" s="124"/>
      <c r="S124" s="124"/>
    </row>
    <row r="125" spans="12:19" ht="14.25">
      <c r="L125" s="124"/>
      <c r="M125" s="124"/>
      <c r="N125" s="124"/>
      <c r="S125" s="124"/>
    </row>
    <row r="126" spans="12:19" ht="14.25">
      <c r="L126" s="124"/>
      <c r="M126" s="124"/>
      <c r="N126" s="124"/>
      <c r="S126" s="124"/>
    </row>
    <row r="127" spans="12:19" ht="14.25">
      <c r="L127" s="124"/>
      <c r="M127" s="124"/>
      <c r="N127" s="124"/>
      <c r="S127" s="124"/>
    </row>
    <row r="128" spans="12:19" ht="14.25">
      <c r="L128" s="124"/>
      <c r="M128" s="124"/>
      <c r="N128" s="124"/>
      <c r="S128" s="124"/>
    </row>
    <row r="129" spans="12:19" ht="14.25">
      <c r="L129" s="124"/>
      <c r="M129" s="124"/>
      <c r="N129" s="124"/>
      <c r="S129" s="124"/>
    </row>
    <row r="130" spans="12:19" ht="14.25">
      <c r="L130" s="124"/>
      <c r="M130" s="124"/>
      <c r="N130" s="124"/>
      <c r="S130" s="124"/>
    </row>
    <row r="131" spans="12:19" ht="14.25">
      <c r="L131" s="124"/>
      <c r="M131" s="124"/>
      <c r="N131" s="124"/>
      <c r="S131" s="124"/>
    </row>
    <row r="132" spans="12:19" ht="14.25">
      <c r="L132" s="124"/>
      <c r="M132" s="124"/>
      <c r="N132" s="124"/>
      <c r="S132" s="124"/>
    </row>
    <row r="133" spans="12:19" ht="14.25">
      <c r="L133" s="124"/>
      <c r="M133" s="124"/>
      <c r="N133" s="124"/>
      <c r="S133" s="124"/>
    </row>
    <row r="134" spans="12:19" ht="14.25">
      <c r="L134" s="124"/>
      <c r="M134" s="124"/>
      <c r="N134" s="124"/>
      <c r="S134" s="124"/>
    </row>
    <row r="135" spans="12:19" ht="14.25">
      <c r="L135" s="124"/>
      <c r="M135" s="124"/>
      <c r="N135" s="124"/>
      <c r="S135" s="124"/>
    </row>
    <row r="136" spans="12:19" ht="14.25">
      <c r="L136" s="124"/>
      <c r="M136" s="124"/>
      <c r="N136" s="124"/>
      <c r="S136" s="124"/>
    </row>
    <row r="137" spans="12:19" ht="14.25">
      <c r="L137" s="124"/>
      <c r="M137" s="124"/>
      <c r="N137" s="124"/>
      <c r="S137" s="124"/>
    </row>
    <row r="138" spans="12:19" ht="14.25">
      <c r="L138" s="124"/>
      <c r="M138" s="124"/>
      <c r="N138" s="124"/>
      <c r="S138" s="124"/>
    </row>
    <row r="139" spans="12:19" ht="14.25">
      <c r="L139" s="124"/>
      <c r="M139" s="124"/>
      <c r="N139" s="124"/>
      <c r="S139" s="124"/>
    </row>
    <row r="140" spans="12:19" ht="14.25">
      <c r="L140" s="124"/>
      <c r="M140" s="124"/>
      <c r="N140" s="124"/>
      <c r="S140" s="124"/>
    </row>
    <row r="141" spans="12:19" ht="14.25">
      <c r="L141" s="124"/>
      <c r="M141" s="124"/>
      <c r="N141" s="124"/>
      <c r="S141" s="124"/>
    </row>
    <row r="142" spans="12:19" ht="14.25">
      <c r="L142" s="124"/>
      <c r="M142" s="124"/>
      <c r="N142" s="124"/>
      <c r="S142" s="124"/>
    </row>
    <row r="143" spans="12:19" ht="14.25">
      <c r="L143" s="124"/>
      <c r="M143" s="124"/>
      <c r="N143" s="124"/>
      <c r="S143" s="124"/>
    </row>
    <row r="144" spans="12:19" ht="14.25">
      <c r="L144" s="124"/>
      <c r="M144" s="124"/>
      <c r="N144" s="124"/>
      <c r="S144" s="124"/>
    </row>
    <row r="145" spans="12:19" ht="14.25">
      <c r="L145" s="124"/>
      <c r="M145" s="124"/>
      <c r="N145" s="124"/>
      <c r="S145" s="124"/>
    </row>
    <row r="146" spans="12:19" ht="14.25">
      <c r="L146" s="124"/>
      <c r="M146" s="124"/>
      <c r="N146" s="124"/>
      <c r="S146" s="124"/>
    </row>
    <row r="147" spans="12:19" ht="14.25">
      <c r="L147" s="124"/>
      <c r="M147" s="124"/>
      <c r="N147" s="124"/>
      <c r="S147" s="124"/>
    </row>
    <row r="148" spans="12:19" ht="14.25">
      <c r="L148" s="124"/>
      <c r="M148" s="124"/>
      <c r="N148" s="124"/>
      <c r="S148" s="124"/>
    </row>
    <row r="149" spans="12:19" ht="14.25">
      <c r="L149" s="124"/>
      <c r="M149" s="124"/>
      <c r="N149" s="124"/>
      <c r="S149" s="124"/>
    </row>
    <row r="150" spans="12:19" ht="14.25">
      <c r="L150" s="124"/>
      <c r="M150" s="124"/>
      <c r="N150" s="124"/>
      <c r="S150" s="124"/>
    </row>
    <row r="151" spans="12:19" ht="14.25">
      <c r="L151" s="124"/>
      <c r="M151" s="124"/>
      <c r="N151" s="124"/>
      <c r="S151" s="124"/>
    </row>
    <row r="152" spans="12:19" ht="14.25">
      <c r="L152" s="124"/>
      <c r="M152" s="124"/>
      <c r="N152" s="124"/>
      <c r="S152" s="124"/>
    </row>
    <row r="153" spans="12:19" ht="14.25">
      <c r="L153" s="124"/>
      <c r="M153" s="124"/>
      <c r="N153" s="124"/>
      <c r="S153" s="124"/>
    </row>
    <row r="154" spans="12:19" ht="14.25">
      <c r="L154" s="124"/>
      <c r="M154" s="124"/>
      <c r="N154" s="124"/>
      <c r="S154" s="124"/>
    </row>
    <row r="155" spans="12:19" ht="14.25">
      <c r="L155" s="124"/>
      <c r="M155" s="124"/>
      <c r="N155" s="124"/>
      <c r="S155" s="124"/>
    </row>
    <row r="156" spans="12:19" ht="14.25">
      <c r="L156" s="124"/>
      <c r="M156" s="124"/>
      <c r="N156" s="124"/>
      <c r="S156" s="124"/>
    </row>
    <row r="157" spans="12:19" ht="14.25">
      <c r="L157" s="124"/>
      <c r="M157" s="124"/>
      <c r="N157" s="124"/>
      <c r="S157" s="124"/>
    </row>
    <row r="158" spans="12:19" ht="14.25">
      <c r="L158" s="124"/>
      <c r="M158" s="124"/>
      <c r="N158" s="124"/>
      <c r="S158" s="124"/>
    </row>
    <row r="159" spans="12:19" ht="14.25">
      <c r="L159" s="124"/>
      <c r="M159" s="124"/>
      <c r="N159" s="124"/>
      <c r="S159" s="124"/>
    </row>
    <row r="160" spans="12:19" ht="14.25">
      <c r="L160" s="124"/>
      <c r="M160" s="124"/>
      <c r="N160" s="124"/>
      <c r="S160" s="124"/>
    </row>
    <row r="161" spans="12:19" ht="14.25">
      <c r="L161" s="124"/>
      <c r="M161" s="124"/>
      <c r="N161" s="124"/>
      <c r="S161" s="124"/>
    </row>
    <row r="162" spans="12:19" ht="14.25">
      <c r="L162" s="124"/>
      <c r="M162" s="124"/>
      <c r="N162" s="124"/>
      <c r="S162" s="124"/>
    </row>
    <row r="163" spans="12:19" ht="14.25">
      <c r="L163" s="124"/>
      <c r="M163" s="124"/>
      <c r="N163" s="124"/>
      <c r="S163" s="124"/>
    </row>
    <row r="164" spans="12:19" ht="14.25">
      <c r="L164" s="124"/>
      <c r="M164" s="124"/>
      <c r="N164" s="124"/>
      <c r="S164" s="124"/>
    </row>
    <row r="165" spans="12:19" ht="14.25">
      <c r="L165" s="124"/>
      <c r="M165" s="124"/>
      <c r="N165" s="124"/>
      <c r="S165" s="124"/>
    </row>
    <row r="166" spans="12:19" ht="14.25">
      <c r="L166" s="124"/>
      <c r="M166" s="124"/>
      <c r="N166" s="124"/>
      <c r="S166" s="124"/>
    </row>
    <row r="167" spans="12:19" ht="14.25">
      <c r="L167" s="124"/>
      <c r="M167" s="124"/>
      <c r="N167" s="124"/>
      <c r="S167" s="124"/>
    </row>
    <row r="168" spans="12:19" ht="14.25">
      <c r="L168" s="124"/>
      <c r="M168" s="124"/>
      <c r="N168" s="124"/>
      <c r="S168" s="124"/>
    </row>
    <row r="169" spans="12:19" ht="14.25">
      <c r="L169" s="124"/>
      <c r="M169" s="124"/>
      <c r="N169" s="124"/>
      <c r="S169" s="124"/>
    </row>
    <row r="170" spans="12:19" ht="14.25">
      <c r="L170" s="124"/>
      <c r="M170" s="124"/>
      <c r="N170" s="124"/>
      <c r="S170" s="124"/>
    </row>
    <row r="171" spans="12:19" ht="14.25">
      <c r="L171" s="124"/>
      <c r="M171" s="124"/>
      <c r="N171" s="124"/>
      <c r="S171" s="124"/>
    </row>
    <row r="172" spans="12:19" ht="14.25">
      <c r="L172" s="124"/>
      <c r="M172" s="124"/>
      <c r="N172" s="124"/>
      <c r="S172" s="124"/>
    </row>
    <row r="173" spans="12:19" ht="14.25">
      <c r="L173" s="124"/>
      <c r="M173" s="124"/>
      <c r="N173" s="124"/>
      <c r="S173" s="124"/>
    </row>
    <row r="174" spans="12:19" ht="14.25">
      <c r="L174" s="124"/>
      <c r="M174" s="124"/>
      <c r="N174" s="124"/>
      <c r="S174" s="124"/>
    </row>
    <row r="175" spans="12:19" ht="14.25">
      <c r="L175" s="124"/>
      <c r="M175" s="124"/>
      <c r="N175" s="124"/>
      <c r="S175" s="124"/>
    </row>
    <row r="176" spans="12:19" ht="14.25">
      <c r="L176" s="124"/>
      <c r="M176" s="124"/>
      <c r="N176" s="124"/>
      <c r="S176" s="124"/>
    </row>
    <row r="177" spans="12:19" ht="14.25">
      <c r="L177" s="124"/>
      <c r="M177" s="124"/>
      <c r="N177" s="124"/>
      <c r="S177" s="124"/>
    </row>
    <row r="178" spans="12:19" ht="14.25">
      <c r="L178" s="124"/>
      <c r="M178" s="124"/>
      <c r="N178" s="124"/>
      <c r="S178" s="124"/>
    </row>
    <row r="179" spans="12:19" ht="14.25">
      <c r="L179" s="124"/>
      <c r="M179" s="124"/>
      <c r="N179" s="124"/>
      <c r="S179" s="124"/>
    </row>
    <row r="180" spans="12:19" ht="14.25">
      <c r="L180" s="124"/>
      <c r="M180" s="124"/>
      <c r="N180" s="124"/>
      <c r="S180" s="124"/>
    </row>
    <row r="181" spans="12:19" ht="14.25">
      <c r="L181" s="124"/>
      <c r="M181" s="124"/>
      <c r="N181" s="124"/>
      <c r="S181" s="124"/>
    </row>
    <row r="182" spans="12:19" ht="14.25">
      <c r="L182" s="124"/>
      <c r="M182" s="124"/>
      <c r="N182" s="124"/>
      <c r="S182" s="124"/>
    </row>
    <row r="183" spans="12:19" ht="14.25">
      <c r="L183" s="124"/>
      <c r="M183" s="124"/>
      <c r="N183" s="124"/>
      <c r="S183" s="124"/>
    </row>
    <row r="184" spans="12:19" ht="14.25">
      <c r="L184" s="124"/>
      <c r="M184" s="124"/>
      <c r="N184" s="124"/>
      <c r="S184" s="124"/>
    </row>
    <row r="185" spans="12:19" ht="14.25">
      <c r="L185" s="124"/>
      <c r="M185" s="124"/>
      <c r="N185" s="124"/>
      <c r="S185" s="124"/>
    </row>
    <row r="186" spans="12:19" ht="14.25">
      <c r="L186" s="124"/>
      <c r="M186" s="124"/>
      <c r="N186" s="124"/>
      <c r="S186" s="124"/>
    </row>
    <row r="187" spans="12:19" ht="14.25">
      <c r="L187" s="124"/>
      <c r="M187" s="124"/>
      <c r="N187" s="124"/>
      <c r="S187" s="124"/>
    </row>
    <row r="188" spans="12:19" ht="14.25">
      <c r="L188" s="124"/>
      <c r="M188" s="124"/>
      <c r="N188" s="124"/>
      <c r="S188" s="124"/>
    </row>
    <row r="189" spans="12:19" ht="14.25">
      <c r="L189" s="124"/>
      <c r="M189" s="124"/>
      <c r="N189" s="124"/>
      <c r="S189" s="124"/>
    </row>
    <row r="190" spans="12:19" ht="14.25">
      <c r="L190" s="124"/>
      <c r="M190" s="124"/>
      <c r="N190" s="124"/>
      <c r="S190" s="124"/>
    </row>
    <row r="191" spans="12:19" ht="14.25">
      <c r="L191" s="124"/>
      <c r="M191" s="124"/>
      <c r="N191" s="124"/>
      <c r="S191" s="124"/>
    </row>
    <row r="192" spans="12:19" ht="14.25">
      <c r="L192" s="124"/>
      <c r="M192" s="124"/>
      <c r="N192" s="124"/>
      <c r="S192" s="124"/>
    </row>
    <row r="193" spans="12:19" ht="14.25">
      <c r="L193" s="124"/>
      <c r="M193" s="124"/>
      <c r="N193" s="124"/>
      <c r="S193" s="124"/>
    </row>
    <row r="194" spans="12:19" ht="14.25">
      <c r="L194" s="124"/>
      <c r="M194" s="124"/>
      <c r="N194" s="124"/>
      <c r="S194" s="124"/>
    </row>
    <row r="195" spans="12:19" ht="14.25">
      <c r="L195" s="124"/>
      <c r="M195" s="124"/>
      <c r="N195" s="124"/>
      <c r="S195" s="124"/>
    </row>
    <row r="196" spans="12:19" ht="14.25">
      <c r="L196" s="124"/>
      <c r="M196" s="124"/>
      <c r="N196" s="124"/>
      <c r="S196" s="124"/>
    </row>
    <row r="197" spans="12:19" ht="14.25">
      <c r="L197" s="124"/>
      <c r="M197" s="124"/>
      <c r="N197" s="124"/>
      <c r="S197" s="124"/>
    </row>
    <row r="198" spans="12:19" ht="14.25">
      <c r="L198" s="124"/>
      <c r="M198" s="124"/>
      <c r="N198" s="124"/>
      <c r="S198" s="124"/>
    </row>
    <row r="199" spans="12:19" ht="14.25">
      <c r="L199" s="124"/>
      <c r="M199" s="124"/>
      <c r="N199" s="124"/>
      <c r="S199" s="124"/>
    </row>
    <row r="200" spans="12:19" ht="14.25">
      <c r="L200" s="124"/>
      <c r="M200" s="124"/>
      <c r="N200" s="124"/>
      <c r="S200" s="124"/>
    </row>
    <row r="201" spans="12:19" ht="14.25">
      <c r="L201" s="124"/>
      <c r="M201" s="124"/>
      <c r="N201" s="124"/>
      <c r="S201" s="124"/>
    </row>
    <row r="202" spans="12:19" ht="14.25">
      <c r="L202" s="124"/>
      <c r="M202" s="124"/>
      <c r="N202" s="124"/>
      <c r="S202" s="124"/>
    </row>
    <row r="203" spans="12:19" ht="14.25">
      <c r="L203" s="124"/>
      <c r="M203" s="124"/>
      <c r="N203" s="124"/>
      <c r="S203" s="124"/>
    </row>
    <row r="204" spans="12:19" ht="14.25">
      <c r="L204" s="124"/>
      <c r="M204" s="124"/>
      <c r="N204" s="124"/>
      <c r="S204" s="124"/>
    </row>
    <row r="205" spans="12:19" ht="14.25">
      <c r="L205" s="124"/>
      <c r="M205" s="124"/>
      <c r="N205" s="124"/>
      <c r="S205" s="124"/>
    </row>
    <row r="206" spans="12:19" ht="14.25">
      <c r="L206" s="124"/>
      <c r="M206" s="124"/>
      <c r="N206" s="124"/>
      <c r="S206" s="124"/>
    </row>
    <row r="207" spans="12:19" ht="14.25">
      <c r="L207" s="124"/>
      <c r="M207" s="124"/>
      <c r="N207" s="124"/>
      <c r="S207" s="124"/>
    </row>
    <row r="208" spans="12:19" ht="14.25">
      <c r="L208" s="124"/>
      <c r="M208" s="124"/>
      <c r="N208" s="124"/>
      <c r="S208" s="124"/>
    </row>
    <row r="209" spans="12:19" ht="14.25">
      <c r="L209" s="124"/>
      <c r="M209" s="124"/>
      <c r="N209" s="124"/>
      <c r="S209" s="124"/>
    </row>
    <row r="210" spans="12:19" ht="14.25">
      <c r="L210" s="124"/>
      <c r="M210" s="124"/>
      <c r="N210" s="124"/>
      <c r="S210" s="124"/>
    </row>
    <row r="211" spans="12:19" ht="14.25">
      <c r="L211" s="124"/>
      <c r="M211" s="124"/>
      <c r="N211" s="124"/>
      <c r="S211" s="124"/>
    </row>
    <row r="212" spans="12:19" ht="14.25">
      <c r="L212" s="124"/>
      <c r="M212" s="124"/>
      <c r="N212" s="124"/>
      <c r="S212" s="124"/>
    </row>
    <row r="213" spans="12:19" ht="14.25">
      <c r="L213" s="124"/>
      <c r="M213" s="124"/>
      <c r="N213" s="124"/>
      <c r="S213" s="124"/>
    </row>
    <row r="214" spans="12:19" ht="14.25">
      <c r="L214" s="124"/>
      <c r="M214" s="124"/>
      <c r="N214" s="124"/>
      <c r="S214" s="124"/>
    </row>
    <row r="215" spans="12:19" ht="14.25">
      <c r="L215" s="124"/>
      <c r="M215" s="124"/>
      <c r="N215" s="124"/>
      <c r="S215" s="124"/>
    </row>
    <row r="216" spans="12:19" ht="14.25">
      <c r="L216" s="124"/>
      <c r="M216" s="124"/>
      <c r="N216" s="124"/>
      <c r="S216" s="124"/>
    </row>
    <row r="217" spans="12:19" ht="14.25">
      <c r="L217" s="124"/>
      <c r="M217" s="124"/>
      <c r="N217" s="124"/>
      <c r="S217" s="124"/>
    </row>
    <row r="218" spans="12:19" ht="14.25">
      <c r="L218" s="124"/>
      <c r="M218" s="124"/>
      <c r="N218" s="124"/>
      <c r="S218" s="124"/>
    </row>
    <row r="219" spans="12:19" ht="14.25">
      <c r="L219" s="124"/>
      <c r="M219" s="124"/>
      <c r="N219" s="124"/>
      <c r="S219" s="124"/>
    </row>
    <row r="220" spans="12:19" ht="14.25">
      <c r="L220" s="124"/>
      <c r="M220" s="124"/>
      <c r="N220" s="124"/>
      <c r="S220" s="124"/>
    </row>
    <row r="221" spans="12:19" ht="14.25">
      <c r="L221" s="124"/>
      <c r="M221" s="124"/>
      <c r="N221" s="124"/>
      <c r="S221" s="124"/>
    </row>
    <row r="222" spans="12:19" ht="14.25">
      <c r="L222" s="124"/>
      <c r="M222" s="124"/>
      <c r="N222" s="124"/>
      <c r="S222" s="124"/>
    </row>
    <row r="223" spans="12:19" ht="14.25">
      <c r="L223" s="124"/>
      <c r="M223" s="124"/>
      <c r="N223" s="124"/>
      <c r="S223" s="124"/>
    </row>
    <row r="224" spans="12:19" ht="14.25">
      <c r="L224" s="124"/>
      <c r="M224" s="124"/>
      <c r="N224" s="124"/>
      <c r="S224" s="124"/>
    </row>
    <row r="225" spans="12:19" ht="14.25">
      <c r="L225" s="124"/>
      <c r="M225" s="124"/>
      <c r="N225" s="124"/>
      <c r="S225" s="124"/>
    </row>
    <row r="226" spans="12:19" ht="14.25">
      <c r="L226" s="124"/>
      <c r="M226" s="124"/>
      <c r="N226" s="124"/>
      <c r="S226" s="124"/>
    </row>
    <row r="227" spans="12:19" ht="14.25">
      <c r="L227" s="124"/>
      <c r="M227" s="124"/>
      <c r="N227" s="124"/>
      <c r="S227" s="124"/>
    </row>
    <row r="228" spans="12:19" ht="14.25">
      <c r="L228" s="124"/>
      <c r="M228" s="124"/>
      <c r="N228" s="124"/>
      <c r="S228" s="124"/>
    </row>
    <row r="229" spans="12:19" ht="14.25">
      <c r="L229" s="124"/>
      <c r="M229" s="124"/>
      <c r="N229" s="124"/>
      <c r="S229" s="124"/>
    </row>
    <row r="230" spans="12:19" ht="14.25">
      <c r="L230" s="124"/>
      <c r="M230" s="124"/>
      <c r="N230" s="124"/>
      <c r="S230" s="124"/>
    </row>
    <row r="231" spans="12:19" ht="14.25">
      <c r="L231" s="124"/>
      <c r="M231" s="124"/>
      <c r="N231" s="124"/>
      <c r="S231" s="124"/>
    </row>
    <row r="232" spans="12:19" ht="14.25">
      <c r="L232" s="124"/>
      <c r="M232" s="124"/>
      <c r="N232" s="124"/>
      <c r="S232" s="124"/>
    </row>
    <row r="233" spans="12:19" ht="14.25">
      <c r="L233" s="124"/>
      <c r="M233" s="124"/>
      <c r="N233" s="124"/>
      <c r="S233" s="124"/>
    </row>
    <row r="234" spans="12:19" ht="14.25">
      <c r="L234" s="124"/>
      <c r="M234" s="124"/>
      <c r="N234" s="124"/>
      <c r="S234" s="124"/>
    </row>
    <row r="235" spans="12:19" ht="14.25">
      <c r="L235" s="124"/>
      <c r="M235" s="124"/>
      <c r="N235" s="124"/>
      <c r="S235" s="124"/>
    </row>
    <row r="236" spans="12:19" ht="14.25">
      <c r="L236" s="124"/>
      <c r="M236" s="124"/>
      <c r="N236" s="124"/>
      <c r="S236" s="124"/>
    </row>
    <row r="237" spans="12:19" ht="14.25">
      <c r="L237" s="124"/>
      <c r="M237" s="124"/>
      <c r="N237" s="124"/>
      <c r="S237" s="124"/>
    </row>
    <row r="238" spans="12:19" ht="14.25">
      <c r="L238" s="124"/>
      <c r="M238" s="124"/>
      <c r="N238" s="124"/>
      <c r="S238" s="124"/>
    </row>
    <row r="239" spans="12:19" ht="14.25">
      <c r="L239" s="124"/>
      <c r="M239" s="124"/>
      <c r="N239" s="124"/>
      <c r="S239" s="124"/>
    </row>
    <row r="240" spans="12:19" ht="14.25">
      <c r="L240" s="124"/>
      <c r="M240" s="124"/>
      <c r="N240" s="124"/>
      <c r="S240" s="124"/>
    </row>
    <row r="241" spans="12:19" ht="14.25">
      <c r="L241" s="124"/>
      <c r="M241" s="124"/>
      <c r="N241" s="124"/>
      <c r="S241" s="124"/>
    </row>
    <row r="242" spans="12:19" ht="14.25">
      <c r="L242" s="124"/>
      <c r="M242" s="124"/>
      <c r="N242" s="124"/>
      <c r="S242" s="124"/>
    </row>
    <row r="243" spans="12:19" ht="14.25">
      <c r="L243" s="124"/>
      <c r="M243" s="124"/>
      <c r="N243" s="124"/>
      <c r="S243" s="124"/>
    </row>
    <row r="244" spans="12:19" ht="14.25">
      <c r="L244" s="124"/>
      <c r="M244" s="124"/>
      <c r="N244" s="124"/>
      <c r="S244" s="124"/>
    </row>
    <row r="245" spans="12:19" ht="14.25">
      <c r="L245" s="124"/>
      <c r="M245" s="124"/>
      <c r="N245" s="124"/>
      <c r="S245" s="124"/>
    </row>
    <row r="246" spans="12:19" ht="14.25">
      <c r="L246" s="124"/>
      <c r="M246" s="124"/>
      <c r="N246" s="124"/>
      <c r="S246" s="124"/>
    </row>
    <row r="247" spans="12:19" ht="14.25">
      <c r="L247" s="124"/>
      <c r="M247" s="124"/>
      <c r="N247" s="124"/>
      <c r="S247" s="124"/>
    </row>
    <row r="248" spans="12:19" ht="14.25">
      <c r="L248" s="124"/>
      <c r="M248" s="124"/>
      <c r="N248" s="124"/>
      <c r="S248" s="124"/>
    </row>
    <row r="249" spans="12:19" ht="14.25">
      <c r="L249" s="124"/>
      <c r="M249" s="124"/>
      <c r="N249" s="124"/>
      <c r="S249" s="124"/>
    </row>
    <row r="250" spans="12:19" ht="14.25">
      <c r="L250" s="124"/>
      <c r="M250" s="124"/>
      <c r="N250" s="124"/>
      <c r="S250" s="124"/>
    </row>
    <row r="251" spans="12:19" ht="14.25">
      <c r="L251" s="124"/>
      <c r="M251" s="124"/>
      <c r="N251" s="124"/>
      <c r="S251" s="124"/>
    </row>
    <row r="252" spans="12:19" ht="14.25">
      <c r="L252" s="124"/>
      <c r="M252" s="124"/>
      <c r="N252" s="124"/>
      <c r="S252" s="124"/>
    </row>
    <row r="253" spans="12:19" ht="14.25">
      <c r="L253" s="124"/>
      <c r="M253" s="124"/>
      <c r="N253" s="124"/>
      <c r="S253" s="124"/>
    </row>
    <row r="254" spans="12:19" ht="14.25">
      <c r="L254" s="124"/>
      <c r="M254" s="124"/>
      <c r="N254" s="124"/>
      <c r="S254" s="124"/>
    </row>
    <row r="255" spans="12:19" ht="14.25">
      <c r="L255" s="124"/>
      <c r="M255" s="124"/>
      <c r="N255" s="124"/>
      <c r="S255" s="124"/>
    </row>
    <row r="256" spans="12:19" ht="14.25">
      <c r="L256" s="124"/>
      <c r="M256" s="124"/>
      <c r="N256" s="124"/>
      <c r="S256" s="124"/>
    </row>
    <row r="257" spans="12:19" ht="14.25">
      <c r="L257" s="124"/>
      <c r="M257" s="124"/>
      <c r="N257" s="124"/>
      <c r="S257" s="124"/>
    </row>
    <row r="258" spans="12:19" ht="14.25">
      <c r="L258" s="124"/>
      <c r="M258" s="124"/>
      <c r="N258" s="124"/>
      <c r="S258" s="124"/>
    </row>
    <row r="259" spans="12:19" ht="14.25">
      <c r="L259" s="124"/>
      <c r="M259" s="124"/>
      <c r="N259" s="124"/>
      <c r="S259" s="124"/>
    </row>
    <row r="260" spans="12:19" ht="14.25">
      <c r="L260" s="124"/>
      <c r="M260" s="124"/>
      <c r="N260" s="124"/>
      <c r="S260" s="124"/>
    </row>
    <row r="261" spans="12:19" ht="14.25">
      <c r="L261" s="124"/>
      <c r="M261" s="124"/>
      <c r="N261" s="124"/>
      <c r="S261" s="124"/>
    </row>
    <row r="262" spans="12:19" ht="14.25">
      <c r="L262" s="124"/>
      <c r="M262" s="124"/>
      <c r="N262" s="124"/>
      <c r="S262" s="124"/>
    </row>
    <row r="263" spans="12:19" ht="14.25">
      <c r="L263" s="124"/>
      <c r="M263" s="124"/>
      <c r="N263" s="124"/>
      <c r="S263" s="124"/>
    </row>
    <row r="264" spans="12:19" ht="14.25">
      <c r="L264" s="124"/>
      <c r="M264" s="124"/>
      <c r="N264" s="124"/>
      <c r="S264" s="124"/>
    </row>
    <row r="265" spans="12:19" ht="14.25">
      <c r="L265" s="124"/>
      <c r="M265" s="124"/>
      <c r="N265" s="124"/>
      <c r="S265" s="124"/>
    </row>
    <row r="266" spans="12:19" ht="14.25">
      <c r="L266" s="124"/>
      <c r="M266" s="124"/>
      <c r="N266" s="124"/>
      <c r="S266" s="124"/>
    </row>
    <row r="267" spans="12:19" ht="14.25">
      <c r="L267" s="124"/>
      <c r="M267" s="124"/>
      <c r="N267" s="124"/>
      <c r="S267" s="124"/>
    </row>
    <row r="268" spans="12:19" ht="14.25">
      <c r="L268" s="124"/>
      <c r="M268" s="124"/>
      <c r="N268" s="124"/>
      <c r="S268" s="124"/>
    </row>
    <row r="269" spans="12:19" ht="14.25">
      <c r="L269" s="124"/>
      <c r="M269" s="124"/>
      <c r="N269" s="124"/>
      <c r="S269" s="124"/>
    </row>
    <row r="270" spans="12:19" ht="14.25">
      <c r="L270" s="124"/>
      <c r="M270" s="124"/>
      <c r="N270" s="124"/>
      <c r="S270" s="124"/>
    </row>
    <row r="271" spans="12:19" ht="14.25">
      <c r="L271" s="124"/>
      <c r="M271" s="124"/>
      <c r="N271" s="124"/>
      <c r="S271" s="124"/>
    </row>
    <row r="272" spans="12:19" ht="14.25">
      <c r="L272" s="124"/>
      <c r="M272" s="124"/>
      <c r="N272" s="124"/>
      <c r="S272" s="124"/>
    </row>
    <row r="273" spans="12:19" ht="14.25">
      <c r="L273" s="124"/>
      <c r="M273" s="124"/>
      <c r="N273" s="124"/>
      <c r="S273" s="124"/>
    </row>
    <row r="274" spans="12:19" ht="14.25">
      <c r="L274" s="124"/>
      <c r="M274" s="124"/>
      <c r="N274" s="124"/>
      <c r="S274" s="124"/>
    </row>
    <row r="275" spans="12:19" ht="14.25">
      <c r="L275" s="124"/>
      <c r="M275" s="124"/>
      <c r="N275" s="124"/>
      <c r="S275" s="124"/>
    </row>
    <row r="276" spans="12:19" ht="14.25">
      <c r="L276" s="124"/>
      <c r="M276" s="124"/>
      <c r="N276" s="124"/>
      <c r="S276" s="124"/>
    </row>
    <row r="277" spans="12:19" ht="14.25">
      <c r="L277" s="124"/>
      <c r="M277" s="124"/>
      <c r="N277" s="124"/>
      <c r="S277" s="124"/>
    </row>
    <row r="278" spans="12:19" ht="14.25">
      <c r="L278" s="124"/>
      <c r="M278" s="124"/>
      <c r="N278" s="124"/>
      <c r="S278" s="124"/>
    </row>
    <row r="279" spans="12:19" ht="14.25">
      <c r="L279" s="124"/>
      <c r="M279" s="124"/>
      <c r="N279" s="124"/>
      <c r="S279" s="124"/>
    </row>
    <row r="280" spans="12:19" ht="14.25">
      <c r="L280" s="124"/>
      <c r="M280" s="124"/>
      <c r="N280" s="124"/>
      <c r="S280" s="124"/>
    </row>
    <row r="281" spans="12:19" ht="14.25">
      <c r="L281" s="124"/>
      <c r="M281" s="124"/>
      <c r="N281" s="124"/>
      <c r="S281" s="124"/>
    </row>
    <row r="282" spans="12:19" ht="14.25">
      <c r="L282" s="124"/>
      <c r="M282" s="124"/>
      <c r="N282" s="124"/>
      <c r="S282" s="124"/>
    </row>
    <row r="283" spans="12:19" ht="14.25">
      <c r="L283" s="124"/>
      <c r="M283" s="124"/>
      <c r="N283" s="124"/>
      <c r="S283" s="124"/>
    </row>
    <row r="284" spans="12:19" ht="14.25">
      <c r="L284" s="124"/>
      <c r="M284" s="124"/>
      <c r="N284" s="124"/>
      <c r="S284" s="124"/>
    </row>
    <row r="285" spans="12:19" ht="14.25">
      <c r="L285" s="124"/>
      <c r="M285" s="124"/>
      <c r="N285" s="124"/>
      <c r="S285" s="124"/>
    </row>
    <row r="286" spans="12:19" ht="14.25">
      <c r="L286" s="124"/>
      <c r="M286" s="124"/>
      <c r="N286" s="124"/>
      <c r="S286" s="124"/>
    </row>
    <row r="287" spans="12:19" ht="14.25">
      <c r="L287" s="124"/>
      <c r="M287" s="124"/>
      <c r="N287" s="124"/>
      <c r="S287" s="124"/>
    </row>
    <row r="288" spans="12:19" ht="14.25">
      <c r="L288" s="124"/>
      <c r="M288" s="124"/>
      <c r="N288" s="124"/>
      <c r="S288" s="124"/>
    </row>
    <row r="289" spans="12:19" ht="14.25">
      <c r="L289" s="124"/>
      <c r="M289" s="124"/>
      <c r="N289" s="124"/>
      <c r="S289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18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9" bestFit="1" customWidth="1"/>
    <col min="5" max="6" width="10.00390625" style="124" bestFit="1" customWidth="1"/>
    <col min="7" max="7" width="2.8515625" style="124" customWidth="1"/>
    <col min="8" max="9" width="9.8515625" style="124" bestFit="1" customWidth="1"/>
    <col min="10" max="10" width="10.57421875" style="124" customWidth="1"/>
    <col min="11" max="11" width="9.8515625" style="124" bestFit="1" customWidth="1"/>
    <col min="12" max="12" width="9.8515625" style="125" bestFit="1" customWidth="1"/>
    <col min="13" max="14" width="9.8515625" style="125" customWidth="1"/>
    <col min="15" max="15" width="9.8515625" style="125" bestFit="1" customWidth="1"/>
    <col min="16" max="17" width="8.140625" style="124" bestFit="1" customWidth="1"/>
    <col min="18" max="18" width="3.140625" style="124" customWidth="1"/>
    <col min="19" max="20" width="9.8515625" style="125" bestFit="1" customWidth="1"/>
    <col min="21" max="21" width="8.140625" style="124" bestFit="1" customWidth="1"/>
    <col min="22" max="16384" width="9.140625" style="20" customWidth="1"/>
  </cols>
  <sheetData>
    <row r="1" spans="1:21" s="42" customFormat="1" ht="20.25">
      <c r="A1" s="41" t="s">
        <v>357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84"/>
      <c r="M3" s="184"/>
      <c r="N3" s="184"/>
      <c r="O3" s="146"/>
      <c r="P3" s="17"/>
      <c r="Q3" s="17"/>
      <c r="R3" s="17"/>
      <c r="S3" s="184"/>
      <c r="T3" s="146"/>
      <c r="U3" s="17"/>
    </row>
    <row r="4" spans="2:21" ht="14.25">
      <c r="B4" s="104" t="s">
        <v>5</v>
      </c>
      <c r="C4" s="20"/>
      <c r="D4" s="124">
        <v>1410</v>
      </c>
      <c r="E4" s="124">
        <v>1844</v>
      </c>
      <c r="F4" s="124">
        <v>1995</v>
      </c>
      <c r="G4" s="174"/>
      <c r="H4" s="124">
        <v>427</v>
      </c>
      <c r="I4" s="124">
        <v>450</v>
      </c>
      <c r="J4" s="124">
        <v>486</v>
      </c>
      <c r="K4" s="124">
        <v>481</v>
      </c>
      <c r="L4" s="124">
        <v>474</v>
      </c>
      <c r="M4" s="124">
        <v>503</v>
      </c>
      <c r="N4" s="124">
        <v>505</v>
      </c>
      <c r="O4" s="125">
        <v>513</v>
      </c>
      <c r="P4" s="124">
        <v>1.5841584158415856</v>
      </c>
      <c r="Q4" s="124">
        <v>6.652806652806653</v>
      </c>
      <c r="S4" s="124">
        <v>1844</v>
      </c>
      <c r="T4" s="125">
        <v>1995</v>
      </c>
      <c r="U4" s="124">
        <v>8.188720173535803</v>
      </c>
    </row>
    <row r="5" spans="2:21" ht="14.25">
      <c r="B5" s="104" t="s">
        <v>25</v>
      </c>
      <c r="C5" s="20"/>
      <c r="D5" s="124">
        <v>1241</v>
      </c>
      <c r="E5" s="124">
        <v>1328</v>
      </c>
      <c r="F5" s="124">
        <v>1518</v>
      </c>
      <c r="G5" s="174"/>
      <c r="H5" s="124">
        <v>335</v>
      </c>
      <c r="I5" s="124">
        <v>348</v>
      </c>
      <c r="J5" s="124">
        <v>321</v>
      </c>
      <c r="K5" s="124">
        <v>323</v>
      </c>
      <c r="L5" s="124">
        <v>330</v>
      </c>
      <c r="M5" s="124">
        <v>417</v>
      </c>
      <c r="N5" s="124">
        <v>399</v>
      </c>
      <c r="O5" s="125">
        <v>372</v>
      </c>
      <c r="P5" s="124">
        <v>-6.766917293233088</v>
      </c>
      <c r="Q5" s="124">
        <v>15.170278637770895</v>
      </c>
      <c r="S5" s="124">
        <v>1328</v>
      </c>
      <c r="T5" s="125">
        <v>1518</v>
      </c>
      <c r="U5" s="124">
        <v>14.307228915662652</v>
      </c>
    </row>
    <row r="6" spans="2:21" ht="14.25">
      <c r="B6" s="104" t="s">
        <v>6</v>
      </c>
      <c r="C6" s="20"/>
      <c r="D6" s="124">
        <v>2651</v>
      </c>
      <c r="E6" s="124">
        <v>3172</v>
      </c>
      <c r="F6" s="124">
        <v>3513</v>
      </c>
      <c r="G6" s="174"/>
      <c r="H6" s="124">
        <v>762</v>
      </c>
      <c r="I6" s="124">
        <v>798</v>
      </c>
      <c r="J6" s="124">
        <v>807</v>
      </c>
      <c r="K6" s="124">
        <v>804</v>
      </c>
      <c r="L6" s="124">
        <v>804</v>
      </c>
      <c r="M6" s="124">
        <v>920</v>
      </c>
      <c r="N6" s="124">
        <v>904</v>
      </c>
      <c r="O6" s="125">
        <v>885</v>
      </c>
      <c r="P6" s="124">
        <v>-2.1017699115044253</v>
      </c>
      <c r="Q6" s="124">
        <v>10.074626865671643</v>
      </c>
      <c r="S6" s="124">
        <v>3172</v>
      </c>
      <c r="T6" s="125">
        <v>3513</v>
      </c>
      <c r="U6" s="124">
        <v>10.750315258511979</v>
      </c>
    </row>
    <row r="7" spans="2:21" ht="14.25">
      <c r="B7" s="104" t="s">
        <v>0</v>
      </c>
      <c r="C7" s="20"/>
      <c r="D7" s="124">
        <v>951</v>
      </c>
      <c r="E7" s="124">
        <v>964</v>
      </c>
      <c r="F7" s="124">
        <v>1119</v>
      </c>
      <c r="G7" s="174"/>
      <c r="H7" s="124">
        <v>218</v>
      </c>
      <c r="I7" s="124">
        <v>244</v>
      </c>
      <c r="J7" s="124">
        <v>233</v>
      </c>
      <c r="K7" s="124">
        <v>269</v>
      </c>
      <c r="L7" s="124">
        <v>247</v>
      </c>
      <c r="M7" s="124">
        <v>259</v>
      </c>
      <c r="N7" s="124">
        <v>282</v>
      </c>
      <c r="O7" s="125">
        <v>331</v>
      </c>
      <c r="P7" s="124">
        <v>17.375886524822693</v>
      </c>
      <c r="Q7" s="124">
        <v>23.048327137546476</v>
      </c>
      <c r="S7" s="124">
        <v>964</v>
      </c>
      <c r="T7" s="125">
        <v>1119</v>
      </c>
      <c r="U7" s="124">
        <v>16.07883817427387</v>
      </c>
    </row>
    <row r="8" spans="2:21" ht="14.25">
      <c r="B8" s="104" t="s">
        <v>8</v>
      </c>
      <c r="C8" s="20"/>
      <c r="D8" s="124">
        <v>476</v>
      </c>
      <c r="E8" s="124">
        <v>1118</v>
      </c>
      <c r="F8" s="124">
        <v>812</v>
      </c>
      <c r="G8" s="174"/>
      <c r="H8" s="124">
        <v>211</v>
      </c>
      <c r="I8" s="124">
        <v>245</v>
      </c>
      <c r="J8" s="124">
        <v>245</v>
      </c>
      <c r="K8" s="124">
        <v>417</v>
      </c>
      <c r="L8" s="124">
        <v>328</v>
      </c>
      <c r="M8" s="124">
        <v>175</v>
      </c>
      <c r="N8" s="124">
        <v>149</v>
      </c>
      <c r="O8" s="125">
        <v>160</v>
      </c>
      <c r="P8" s="124">
        <v>7.38255033557047</v>
      </c>
      <c r="Q8" s="124">
        <v>-61.63069544364508</v>
      </c>
      <c r="S8" s="124">
        <v>1118</v>
      </c>
      <c r="T8" s="125">
        <v>812</v>
      </c>
      <c r="U8" s="124">
        <v>-27.370304114490164</v>
      </c>
    </row>
    <row r="9" spans="2:21" ht="14.25">
      <c r="B9" s="105" t="s">
        <v>72</v>
      </c>
      <c r="C9" s="20"/>
      <c r="D9" s="124">
        <v>19</v>
      </c>
      <c r="E9" s="124">
        <v>28</v>
      </c>
      <c r="F9" s="124">
        <v>25</v>
      </c>
      <c r="G9" s="174"/>
      <c r="H9" s="124">
        <v>5</v>
      </c>
      <c r="I9" s="124">
        <v>6</v>
      </c>
      <c r="J9" s="124">
        <v>8</v>
      </c>
      <c r="K9" s="124">
        <v>9</v>
      </c>
      <c r="L9" s="124">
        <v>6</v>
      </c>
      <c r="M9" s="124">
        <v>8</v>
      </c>
      <c r="N9" s="124">
        <v>6</v>
      </c>
      <c r="O9" s="125">
        <v>5</v>
      </c>
      <c r="P9" s="124">
        <v>-16.666666666666664</v>
      </c>
      <c r="Q9" s="124">
        <v>-44.44444444444444</v>
      </c>
      <c r="S9" s="124">
        <v>28</v>
      </c>
      <c r="T9" s="125">
        <v>25</v>
      </c>
      <c r="U9" s="124">
        <v>-10.71428571428571</v>
      </c>
    </row>
    <row r="10" spans="2:21" ht="14.25">
      <c r="B10" s="105" t="s">
        <v>9</v>
      </c>
      <c r="C10" s="20"/>
      <c r="D10" s="124">
        <v>1243</v>
      </c>
      <c r="E10" s="124">
        <v>1118</v>
      </c>
      <c r="F10" s="124">
        <v>1607</v>
      </c>
      <c r="G10" s="174"/>
      <c r="H10" s="124">
        <v>338</v>
      </c>
      <c r="I10" s="124">
        <v>315</v>
      </c>
      <c r="J10" s="124">
        <v>337</v>
      </c>
      <c r="K10" s="124">
        <v>127</v>
      </c>
      <c r="L10" s="124">
        <v>235</v>
      </c>
      <c r="M10" s="124">
        <v>494</v>
      </c>
      <c r="N10" s="124">
        <v>479</v>
      </c>
      <c r="O10" s="125">
        <v>399</v>
      </c>
      <c r="P10" s="124">
        <v>-16.701461377870565</v>
      </c>
      <c r="Q10" s="124" t="s">
        <v>387</v>
      </c>
      <c r="S10" s="124">
        <v>1118</v>
      </c>
      <c r="T10" s="125">
        <v>1607</v>
      </c>
      <c r="U10" s="124">
        <v>43.73881932021466</v>
      </c>
    </row>
    <row r="11" spans="2:21" ht="14.25">
      <c r="B11" s="105" t="s">
        <v>73</v>
      </c>
      <c r="C11" s="20"/>
      <c r="D11" s="124">
        <v>248</v>
      </c>
      <c r="E11" s="124">
        <v>197</v>
      </c>
      <c r="F11" s="124">
        <v>274</v>
      </c>
      <c r="G11" s="174"/>
      <c r="H11" s="124">
        <v>79</v>
      </c>
      <c r="I11" s="124">
        <v>59</v>
      </c>
      <c r="J11" s="124">
        <v>68</v>
      </c>
      <c r="K11" s="124">
        <v>-9</v>
      </c>
      <c r="L11" s="124">
        <v>28</v>
      </c>
      <c r="M11" s="124">
        <v>100</v>
      </c>
      <c r="N11" s="124">
        <v>78</v>
      </c>
      <c r="O11" s="125">
        <v>68</v>
      </c>
      <c r="P11" s="124">
        <v>-12.82051282051282</v>
      </c>
      <c r="Q11" s="124" t="s">
        <v>401</v>
      </c>
      <c r="S11" s="124">
        <v>197</v>
      </c>
      <c r="T11" s="125">
        <v>274</v>
      </c>
      <c r="U11" s="124">
        <v>39.086294416243646</v>
      </c>
    </row>
    <row r="12" spans="2:21" ht="14.25">
      <c r="B12" s="105" t="s">
        <v>58</v>
      </c>
      <c r="C12" s="20"/>
      <c r="D12" s="124">
        <v>989</v>
      </c>
      <c r="E12" s="124">
        <v>974</v>
      </c>
      <c r="F12" s="124">
        <v>1360</v>
      </c>
      <c r="G12" s="174"/>
      <c r="H12" s="124">
        <v>261</v>
      </c>
      <c r="I12" s="124">
        <v>265</v>
      </c>
      <c r="J12" s="124">
        <v>301</v>
      </c>
      <c r="K12" s="124">
        <v>146</v>
      </c>
      <c r="L12" s="124">
        <v>208</v>
      </c>
      <c r="M12" s="124">
        <v>401</v>
      </c>
      <c r="N12" s="124">
        <v>410</v>
      </c>
      <c r="O12" s="125">
        <v>341</v>
      </c>
      <c r="P12" s="124">
        <v>-16.82926829268293</v>
      </c>
      <c r="Q12" s="124" t="s">
        <v>387</v>
      </c>
      <c r="S12" s="124">
        <v>974</v>
      </c>
      <c r="T12" s="125">
        <v>1360</v>
      </c>
      <c r="U12" s="124">
        <v>39.63039014373717</v>
      </c>
    </row>
    <row r="13" spans="3:20" ht="14.25">
      <c r="C13" s="20"/>
      <c r="D13" s="124"/>
      <c r="L13" s="185"/>
      <c r="M13" s="185"/>
      <c r="N13" s="185"/>
      <c r="O13" s="152"/>
      <c r="S13" s="179"/>
      <c r="T13" s="152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84"/>
      <c r="M14" s="184"/>
      <c r="N14" s="184"/>
      <c r="O14" s="382"/>
      <c r="P14" s="17"/>
      <c r="Q14" s="17"/>
      <c r="R14" s="17"/>
      <c r="S14" s="183"/>
      <c r="T14" s="153"/>
      <c r="U14" s="17"/>
    </row>
    <row r="15" spans="2:21" ht="14.25">
      <c r="B15" s="104" t="s">
        <v>77</v>
      </c>
      <c r="C15" s="20"/>
      <c r="D15" s="124">
        <v>100029</v>
      </c>
      <c r="E15" s="124">
        <v>100649</v>
      </c>
      <c r="F15" s="124">
        <v>118572</v>
      </c>
      <c r="H15" s="124">
        <v>103804</v>
      </c>
      <c r="I15" s="124">
        <v>101200</v>
      </c>
      <c r="J15" s="124">
        <v>100458</v>
      </c>
      <c r="K15" s="124">
        <v>100649</v>
      </c>
      <c r="L15" s="75">
        <v>100758</v>
      </c>
      <c r="M15" s="75">
        <v>113994</v>
      </c>
      <c r="N15" s="75">
        <v>115390</v>
      </c>
      <c r="O15" s="125">
        <v>118572</v>
      </c>
      <c r="P15" s="124">
        <v>2.7576046451165626</v>
      </c>
      <c r="Q15" s="124">
        <v>17.807429780723115</v>
      </c>
      <c r="S15" s="124">
        <v>100649</v>
      </c>
      <c r="T15" s="125">
        <v>118572</v>
      </c>
      <c r="U15" s="124">
        <v>17.807429780723115</v>
      </c>
    </row>
    <row r="16" spans="2:21" ht="14.25">
      <c r="B16" s="104" t="s">
        <v>11</v>
      </c>
      <c r="C16" s="20"/>
      <c r="D16" s="124">
        <v>61671</v>
      </c>
      <c r="E16" s="124">
        <v>69084</v>
      </c>
      <c r="F16" s="124">
        <v>80559</v>
      </c>
      <c r="H16" s="124">
        <v>63846</v>
      </c>
      <c r="I16" s="124">
        <v>60919</v>
      </c>
      <c r="J16" s="124">
        <v>69428</v>
      </c>
      <c r="K16" s="124">
        <v>69084</v>
      </c>
      <c r="L16" s="75">
        <v>64087</v>
      </c>
      <c r="M16" s="75">
        <v>68520</v>
      </c>
      <c r="N16" s="75">
        <v>74842</v>
      </c>
      <c r="O16" s="125">
        <v>80559</v>
      </c>
      <c r="P16" s="124">
        <v>7.638758985596317</v>
      </c>
      <c r="Q16" s="124">
        <v>16.61021365294424</v>
      </c>
      <c r="S16" s="124">
        <v>69084</v>
      </c>
      <c r="T16" s="125">
        <v>80559</v>
      </c>
      <c r="U16" s="124">
        <v>16.61021365294424</v>
      </c>
    </row>
    <row r="17" spans="2:21" ht="14.25">
      <c r="B17" s="104" t="s">
        <v>74</v>
      </c>
      <c r="C17" s="20"/>
      <c r="D17" s="124">
        <v>27</v>
      </c>
      <c r="E17" s="124">
        <v>22</v>
      </c>
      <c r="F17" s="124">
        <v>27</v>
      </c>
      <c r="H17" s="124">
        <v>5</v>
      </c>
      <c r="I17" s="124">
        <v>6</v>
      </c>
      <c r="J17" s="124">
        <v>6</v>
      </c>
      <c r="K17" s="124">
        <v>5</v>
      </c>
      <c r="L17" s="75">
        <v>6</v>
      </c>
      <c r="M17" s="75">
        <v>3</v>
      </c>
      <c r="N17" s="75">
        <v>2</v>
      </c>
      <c r="O17" s="125">
        <v>16</v>
      </c>
      <c r="P17" s="124" t="s">
        <v>387</v>
      </c>
      <c r="Q17" s="124" t="s">
        <v>387</v>
      </c>
      <c r="S17" s="124">
        <v>22</v>
      </c>
      <c r="T17" s="125">
        <v>27</v>
      </c>
      <c r="U17" s="124">
        <v>22.72727272727273</v>
      </c>
    </row>
    <row r="18" spans="2:21" ht="14.25">
      <c r="B18" s="104" t="s">
        <v>75</v>
      </c>
      <c r="C18" s="20"/>
      <c r="D18" s="124">
        <v>17</v>
      </c>
      <c r="E18" s="124">
        <v>24</v>
      </c>
      <c r="F18" s="124">
        <v>21</v>
      </c>
      <c r="H18" s="124">
        <v>6</v>
      </c>
      <c r="I18" s="124">
        <v>6</v>
      </c>
      <c r="J18" s="124">
        <v>6</v>
      </c>
      <c r="K18" s="124">
        <v>6</v>
      </c>
      <c r="L18" s="75">
        <v>6</v>
      </c>
      <c r="M18" s="75">
        <v>5</v>
      </c>
      <c r="N18" s="75">
        <v>4</v>
      </c>
      <c r="O18" s="125">
        <v>6</v>
      </c>
      <c r="P18" s="124">
        <v>50</v>
      </c>
      <c r="Q18" s="124">
        <v>0</v>
      </c>
      <c r="S18" s="124">
        <v>24</v>
      </c>
      <c r="T18" s="125">
        <v>21</v>
      </c>
      <c r="U18" s="124">
        <v>-12.5</v>
      </c>
    </row>
    <row r="19" spans="3:19" ht="14.25">
      <c r="C19" s="20"/>
      <c r="D19" s="124"/>
      <c r="L19" s="185"/>
      <c r="M19" s="185"/>
      <c r="N19" s="185"/>
      <c r="O19" s="152"/>
      <c r="S19" s="179"/>
    </row>
    <row r="20" spans="4:19" ht="14.25">
      <c r="D20" s="124"/>
      <c r="L20" s="124"/>
      <c r="M20" s="124"/>
      <c r="N20" s="124"/>
      <c r="S20" s="124"/>
    </row>
    <row r="21" spans="4:19" ht="14.25">
      <c r="D21" s="124"/>
      <c r="L21" s="124"/>
      <c r="M21" s="124"/>
      <c r="N21" s="124"/>
      <c r="S21" s="124"/>
    </row>
    <row r="22" spans="12:19" ht="14.25">
      <c r="L22" s="124"/>
      <c r="M22" s="124"/>
      <c r="N22" s="124"/>
      <c r="S22" s="124"/>
    </row>
    <row r="23" spans="12:19" ht="14.25">
      <c r="L23" s="124"/>
      <c r="M23" s="124"/>
      <c r="N23" s="124"/>
      <c r="S23" s="124"/>
    </row>
    <row r="24" spans="12:19" ht="14.25">
      <c r="L24" s="124"/>
      <c r="M24" s="124"/>
      <c r="N24" s="124"/>
      <c r="S24" s="124"/>
    </row>
    <row r="25" spans="12:19" ht="14.25">
      <c r="L25" s="124"/>
      <c r="M25" s="124"/>
      <c r="N25" s="124"/>
      <c r="S25" s="124"/>
    </row>
    <row r="26" spans="12:19" ht="14.25">
      <c r="L26" s="124"/>
      <c r="M26" s="124"/>
      <c r="N26" s="124"/>
      <c r="S26" s="124"/>
    </row>
    <row r="27" spans="12:19" ht="14.25">
      <c r="L27" s="124"/>
      <c r="M27" s="124"/>
      <c r="N27" s="124"/>
      <c r="S27" s="124"/>
    </row>
    <row r="28" spans="12:19" ht="14.25">
      <c r="L28" s="124"/>
      <c r="M28" s="124"/>
      <c r="N28" s="124"/>
      <c r="S28" s="124"/>
    </row>
    <row r="29" spans="12:19" ht="14.25">
      <c r="L29" s="124"/>
      <c r="M29" s="124"/>
      <c r="N29" s="124"/>
      <c r="S29" s="124"/>
    </row>
    <row r="30" spans="12:19" ht="14.25">
      <c r="L30" s="124"/>
      <c r="M30" s="124"/>
      <c r="N30" s="124"/>
      <c r="S30" s="124"/>
    </row>
    <row r="31" spans="12:19" ht="14.25">
      <c r="L31" s="124"/>
      <c r="M31" s="124"/>
      <c r="N31" s="124"/>
      <c r="S31" s="124"/>
    </row>
    <row r="32" spans="12:19" ht="14.25">
      <c r="L32" s="124"/>
      <c r="M32" s="124"/>
      <c r="N32" s="124"/>
      <c r="S32" s="124"/>
    </row>
    <row r="33" spans="12:19" ht="14.25">
      <c r="L33" s="124"/>
      <c r="M33" s="124"/>
      <c r="N33" s="124"/>
      <c r="S33" s="124"/>
    </row>
    <row r="34" spans="12:19" ht="14.25">
      <c r="L34" s="124"/>
      <c r="M34" s="124"/>
      <c r="N34" s="124"/>
      <c r="S34" s="124"/>
    </row>
    <row r="35" spans="12:19" ht="14.25">
      <c r="L35" s="124"/>
      <c r="M35" s="124"/>
      <c r="N35" s="124"/>
      <c r="S35" s="124"/>
    </row>
    <row r="36" spans="12:19" ht="14.25">
      <c r="L36" s="124"/>
      <c r="M36" s="124"/>
      <c r="N36" s="124"/>
      <c r="S36" s="124"/>
    </row>
    <row r="37" spans="12:19" ht="14.25">
      <c r="L37" s="124"/>
      <c r="M37" s="124"/>
      <c r="N37" s="124"/>
      <c r="S37" s="124"/>
    </row>
    <row r="38" spans="12:19" ht="14.25">
      <c r="L38" s="124"/>
      <c r="M38" s="124"/>
      <c r="N38" s="124"/>
      <c r="S38" s="124"/>
    </row>
    <row r="39" spans="12:19" ht="14.25">
      <c r="L39" s="124"/>
      <c r="M39" s="124"/>
      <c r="N39" s="124"/>
      <c r="S39" s="124"/>
    </row>
    <row r="40" spans="12:19" ht="14.25">
      <c r="L40" s="124"/>
      <c r="M40" s="124"/>
      <c r="N40" s="124"/>
      <c r="S40" s="124"/>
    </row>
    <row r="41" spans="12:19" ht="14.25">
      <c r="L41" s="124"/>
      <c r="M41" s="124"/>
      <c r="N41" s="124"/>
      <c r="S41" s="124"/>
    </row>
    <row r="42" spans="12:19" ht="14.25">
      <c r="L42" s="124"/>
      <c r="M42" s="124"/>
      <c r="N42" s="124"/>
      <c r="S42" s="124"/>
    </row>
    <row r="43" spans="12:19" ht="14.25">
      <c r="L43" s="124"/>
      <c r="M43" s="124"/>
      <c r="N43" s="124"/>
      <c r="S43" s="124"/>
    </row>
    <row r="44" spans="12:19" ht="14.25">
      <c r="L44" s="124"/>
      <c r="M44" s="124"/>
      <c r="N44" s="124"/>
      <c r="S44" s="124"/>
    </row>
    <row r="45" spans="12:19" ht="14.25">
      <c r="L45" s="124"/>
      <c r="M45" s="124"/>
      <c r="N45" s="124"/>
      <c r="S45" s="124"/>
    </row>
    <row r="46" spans="12:19" ht="14.25">
      <c r="L46" s="124"/>
      <c r="M46" s="124"/>
      <c r="N46" s="124"/>
      <c r="S46" s="124"/>
    </row>
    <row r="47" spans="12:19" ht="14.25">
      <c r="L47" s="124"/>
      <c r="M47" s="124"/>
      <c r="N47" s="124"/>
      <c r="S47" s="124"/>
    </row>
    <row r="48" spans="12:19" ht="14.25">
      <c r="L48" s="124"/>
      <c r="M48" s="124"/>
      <c r="N48" s="124"/>
      <c r="S48" s="124"/>
    </row>
    <row r="49" spans="12:19" ht="14.25">
      <c r="L49" s="124"/>
      <c r="M49" s="124"/>
      <c r="N49" s="124"/>
      <c r="S49" s="124"/>
    </row>
    <row r="50" spans="12:19" ht="14.25">
      <c r="L50" s="124"/>
      <c r="M50" s="124"/>
      <c r="N50" s="124"/>
      <c r="S50" s="124"/>
    </row>
    <row r="51" spans="12:19" ht="14.25">
      <c r="L51" s="124"/>
      <c r="M51" s="124"/>
      <c r="N51" s="124"/>
      <c r="S51" s="124"/>
    </row>
    <row r="52" spans="12:19" ht="14.25">
      <c r="L52" s="124"/>
      <c r="M52" s="124"/>
      <c r="N52" s="124"/>
      <c r="S52" s="124"/>
    </row>
    <row r="53" spans="12:19" ht="14.25">
      <c r="L53" s="124"/>
      <c r="M53" s="124"/>
      <c r="N53" s="124"/>
      <c r="S53" s="124"/>
    </row>
    <row r="54" spans="12:19" ht="14.25">
      <c r="L54" s="124"/>
      <c r="M54" s="124"/>
      <c r="N54" s="124"/>
      <c r="S54" s="124"/>
    </row>
    <row r="55" spans="12:19" ht="14.25">
      <c r="L55" s="124"/>
      <c r="M55" s="124"/>
      <c r="N55" s="124"/>
      <c r="S55" s="124"/>
    </row>
    <row r="56" spans="12:19" ht="14.25">
      <c r="L56" s="124"/>
      <c r="M56" s="124"/>
      <c r="N56" s="124"/>
      <c r="S56" s="124"/>
    </row>
    <row r="57" spans="12:19" ht="14.25">
      <c r="L57" s="124"/>
      <c r="M57" s="124"/>
      <c r="N57" s="124"/>
      <c r="S57" s="124"/>
    </row>
    <row r="58" spans="12:19" ht="14.25">
      <c r="L58" s="124"/>
      <c r="M58" s="124"/>
      <c r="N58" s="124"/>
      <c r="S58" s="124"/>
    </row>
    <row r="59" spans="12:19" ht="14.25">
      <c r="L59" s="124"/>
      <c r="M59" s="124"/>
      <c r="N59" s="124"/>
      <c r="S59" s="124"/>
    </row>
    <row r="60" spans="12:19" ht="14.25">
      <c r="L60" s="124"/>
      <c r="M60" s="124"/>
      <c r="N60" s="124"/>
      <c r="S60" s="124"/>
    </row>
    <row r="61" spans="12:19" ht="14.25">
      <c r="L61" s="124"/>
      <c r="M61" s="124"/>
      <c r="N61" s="124"/>
      <c r="S61" s="124"/>
    </row>
    <row r="62" spans="12:19" ht="14.25">
      <c r="L62" s="124"/>
      <c r="M62" s="124"/>
      <c r="N62" s="124"/>
      <c r="S62" s="124"/>
    </row>
    <row r="63" spans="12:19" ht="14.25">
      <c r="L63" s="124"/>
      <c r="M63" s="124"/>
      <c r="N63" s="124"/>
      <c r="S63" s="124"/>
    </row>
    <row r="64" spans="12:19" ht="14.25">
      <c r="L64" s="124"/>
      <c r="M64" s="124"/>
      <c r="N64" s="124"/>
      <c r="S64" s="124"/>
    </row>
    <row r="65" spans="12:19" ht="14.25">
      <c r="L65" s="124"/>
      <c r="M65" s="124"/>
      <c r="N65" s="124"/>
      <c r="S65" s="124"/>
    </row>
    <row r="66" spans="12:19" ht="14.25">
      <c r="L66" s="124"/>
      <c r="M66" s="124"/>
      <c r="N66" s="124"/>
      <c r="S66" s="124"/>
    </row>
    <row r="67" spans="12:19" ht="14.25">
      <c r="L67" s="124"/>
      <c r="M67" s="124"/>
      <c r="N67" s="124"/>
      <c r="S67" s="124"/>
    </row>
    <row r="68" spans="12:19" ht="14.25">
      <c r="L68" s="124"/>
      <c r="M68" s="124"/>
      <c r="N68" s="124"/>
      <c r="S68" s="124"/>
    </row>
    <row r="69" spans="12:19" ht="14.25">
      <c r="L69" s="124"/>
      <c r="M69" s="124"/>
      <c r="N69" s="124"/>
      <c r="S69" s="124"/>
    </row>
    <row r="70" spans="12:19" ht="14.25">
      <c r="L70" s="124"/>
      <c r="M70" s="124"/>
      <c r="N70" s="124"/>
      <c r="S70" s="124"/>
    </row>
    <row r="71" spans="12:19" ht="14.25">
      <c r="L71" s="124"/>
      <c r="M71" s="124"/>
      <c r="N71" s="124"/>
      <c r="S71" s="124"/>
    </row>
    <row r="72" spans="12:19" ht="14.25">
      <c r="L72" s="124"/>
      <c r="M72" s="124"/>
      <c r="N72" s="124"/>
      <c r="S72" s="124"/>
    </row>
    <row r="73" spans="12:19" ht="14.25">
      <c r="L73" s="124"/>
      <c r="M73" s="124"/>
      <c r="N73" s="124"/>
      <c r="S73" s="124"/>
    </row>
    <row r="74" spans="12:19" ht="14.25">
      <c r="L74" s="124"/>
      <c r="M74" s="124"/>
      <c r="N74" s="124"/>
      <c r="S74" s="124"/>
    </row>
    <row r="75" spans="12:19" ht="14.25">
      <c r="L75" s="124"/>
      <c r="M75" s="124"/>
      <c r="N75" s="124"/>
      <c r="S75" s="124"/>
    </row>
    <row r="76" spans="12:19" ht="14.25">
      <c r="L76" s="124"/>
      <c r="M76" s="124"/>
      <c r="N76" s="124"/>
      <c r="S76" s="124"/>
    </row>
    <row r="77" spans="12:19" ht="14.25">
      <c r="L77" s="124"/>
      <c r="M77" s="124"/>
      <c r="N77" s="124"/>
      <c r="S77" s="124"/>
    </row>
    <row r="78" spans="12:19" ht="14.25">
      <c r="L78" s="124"/>
      <c r="M78" s="124"/>
      <c r="N78" s="124"/>
      <c r="S78" s="124"/>
    </row>
    <row r="79" spans="12:19" ht="14.25">
      <c r="L79" s="124"/>
      <c r="M79" s="124"/>
      <c r="N79" s="124"/>
      <c r="S79" s="124"/>
    </row>
    <row r="80" spans="12:19" ht="14.25">
      <c r="L80" s="124"/>
      <c r="M80" s="124"/>
      <c r="N80" s="124"/>
      <c r="S80" s="124"/>
    </row>
    <row r="81" spans="12:19" ht="14.25">
      <c r="L81" s="124"/>
      <c r="M81" s="124"/>
      <c r="N81" s="124"/>
      <c r="S81" s="124"/>
    </row>
    <row r="82" spans="12:19" ht="14.25">
      <c r="L82" s="124"/>
      <c r="M82" s="124"/>
      <c r="N82" s="124"/>
      <c r="S82" s="124"/>
    </row>
    <row r="83" spans="12:19" ht="14.25">
      <c r="L83" s="124"/>
      <c r="M83" s="124"/>
      <c r="N83" s="124"/>
      <c r="S83" s="124"/>
    </row>
    <row r="84" spans="12:19" ht="14.25">
      <c r="L84" s="124"/>
      <c r="M84" s="124"/>
      <c r="N84" s="124"/>
      <c r="S84" s="124"/>
    </row>
    <row r="85" spans="12:19" ht="14.25">
      <c r="L85" s="124"/>
      <c r="M85" s="124"/>
      <c r="N85" s="124"/>
      <c r="S85" s="124"/>
    </row>
    <row r="86" spans="12:19" ht="14.25">
      <c r="L86" s="124"/>
      <c r="M86" s="124"/>
      <c r="N86" s="124"/>
      <c r="S86" s="124"/>
    </row>
    <row r="87" spans="12:19" ht="14.25">
      <c r="L87" s="124"/>
      <c r="M87" s="124"/>
      <c r="N87" s="124"/>
      <c r="S87" s="124"/>
    </row>
    <row r="88" spans="12:19" ht="14.25">
      <c r="L88" s="124"/>
      <c r="M88" s="124"/>
      <c r="N88" s="124"/>
      <c r="S88" s="124"/>
    </row>
    <row r="89" spans="12:19" ht="14.25">
      <c r="L89" s="124"/>
      <c r="M89" s="124"/>
      <c r="N89" s="124"/>
      <c r="S89" s="124"/>
    </row>
    <row r="90" spans="12:19" ht="14.25">
      <c r="L90" s="124"/>
      <c r="M90" s="124"/>
      <c r="N90" s="124"/>
      <c r="S90" s="124"/>
    </row>
    <row r="91" spans="12:19" ht="14.25">
      <c r="L91" s="124"/>
      <c r="M91" s="124"/>
      <c r="N91" s="124"/>
      <c r="S91" s="124"/>
    </row>
    <row r="92" spans="12:19" ht="14.25">
      <c r="L92" s="124"/>
      <c r="M92" s="124"/>
      <c r="N92" s="124"/>
      <c r="S92" s="124"/>
    </row>
    <row r="93" spans="12:19" ht="14.25">
      <c r="L93" s="124"/>
      <c r="M93" s="124"/>
      <c r="N93" s="124"/>
      <c r="S93" s="124"/>
    </row>
    <row r="94" spans="12:19" ht="14.25">
      <c r="L94" s="124"/>
      <c r="M94" s="124"/>
      <c r="N94" s="124"/>
      <c r="S94" s="124"/>
    </row>
    <row r="95" spans="12:19" ht="14.25">
      <c r="L95" s="124"/>
      <c r="M95" s="124"/>
      <c r="N95" s="124"/>
      <c r="S95" s="124"/>
    </row>
    <row r="96" spans="12:19" ht="14.25">
      <c r="L96" s="124"/>
      <c r="M96" s="124"/>
      <c r="N96" s="124"/>
      <c r="S96" s="124"/>
    </row>
    <row r="97" spans="12:19" ht="14.25">
      <c r="L97" s="124"/>
      <c r="M97" s="124"/>
      <c r="N97" s="124"/>
      <c r="S97" s="124"/>
    </row>
    <row r="98" spans="12:19" ht="14.25">
      <c r="L98" s="124"/>
      <c r="M98" s="124"/>
      <c r="N98" s="124"/>
      <c r="S98" s="124"/>
    </row>
    <row r="99" spans="12:19" ht="14.25">
      <c r="L99" s="124"/>
      <c r="M99" s="124"/>
      <c r="N99" s="124"/>
      <c r="S99" s="124"/>
    </row>
    <row r="100" spans="12:19" ht="14.25">
      <c r="L100" s="124"/>
      <c r="M100" s="124"/>
      <c r="N100" s="124"/>
      <c r="S100" s="124"/>
    </row>
    <row r="101" spans="12:19" ht="14.25">
      <c r="L101" s="124"/>
      <c r="M101" s="124"/>
      <c r="N101" s="124"/>
      <c r="S101" s="124"/>
    </row>
    <row r="102" spans="12:19" ht="14.25">
      <c r="L102" s="124"/>
      <c r="M102" s="124"/>
      <c r="N102" s="124"/>
      <c r="S102" s="124"/>
    </row>
    <row r="103" spans="12:19" ht="14.25">
      <c r="L103" s="124"/>
      <c r="M103" s="124"/>
      <c r="N103" s="124"/>
      <c r="S103" s="124"/>
    </row>
    <row r="104" spans="12:19" ht="14.25">
      <c r="L104" s="124"/>
      <c r="M104" s="124"/>
      <c r="N104" s="124"/>
      <c r="S104" s="124"/>
    </row>
    <row r="105" spans="12:19" ht="14.25">
      <c r="L105" s="124"/>
      <c r="M105" s="124"/>
      <c r="N105" s="124"/>
      <c r="S105" s="124"/>
    </row>
    <row r="106" spans="12:19" ht="14.25">
      <c r="L106" s="124"/>
      <c r="M106" s="124"/>
      <c r="N106" s="124"/>
      <c r="S106" s="124"/>
    </row>
    <row r="107" spans="12:19" ht="14.25">
      <c r="L107" s="124"/>
      <c r="M107" s="124"/>
      <c r="N107" s="124"/>
      <c r="S107" s="124"/>
    </row>
    <row r="108" spans="12:19" ht="14.25">
      <c r="L108" s="124"/>
      <c r="M108" s="124"/>
      <c r="N108" s="124"/>
      <c r="S108" s="124"/>
    </row>
    <row r="109" spans="12:19" ht="14.25">
      <c r="L109" s="124"/>
      <c r="M109" s="124"/>
      <c r="N109" s="124"/>
      <c r="S109" s="124"/>
    </row>
    <row r="110" spans="12:19" ht="14.25">
      <c r="L110" s="124"/>
      <c r="M110" s="124"/>
      <c r="N110" s="124"/>
      <c r="S110" s="124"/>
    </row>
    <row r="111" spans="12:19" ht="14.25">
      <c r="L111" s="124"/>
      <c r="M111" s="124"/>
      <c r="N111" s="124"/>
      <c r="S111" s="124"/>
    </row>
    <row r="112" spans="12:19" ht="14.25">
      <c r="L112" s="124"/>
      <c r="M112" s="124"/>
      <c r="N112" s="124"/>
      <c r="S112" s="124"/>
    </row>
    <row r="113" spans="12:19" ht="14.25">
      <c r="L113" s="124"/>
      <c r="M113" s="124"/>
      <c r="N113" s="124"/>
      <c r="S113" s="124"/>
    </row>
    <row r="114" spans="12:19" ht="14.25">
      <c r="L114" s="124"/>
      <c r="M114" s="124"/>
      <c r="N114" s="124"/>
      <c r="S114" s="124"/>
    </row>
    <row r="115" spans="12:19" ht="14.25">
      <c r="L115" s="124"/>
      <c r="M115" s="124"/>
      <c r="N115" s="124"/>
      <c r="S115" s="124"/>
    </row>
    <row r="116" spans="12:19" ht="14.25">
      <c r="L116" s="124"/>
      <c r="M116" s="124"/>
      <c r="N116" s="124"/>
      <c r="S116" s="124"/>
    </row>
    <row r="117" spans="12:19" ht="14.25">
      <c r="L117" s="124"/>
      <c r="M117" s="124"/>
      <c r="N117" s="124"/>
      <c r="S117" s="124"/>
    </row>
    <row r="118" spans="12:19" ht="14.25">
      <c r="L118" s="124"/>
      <c r="M118" s="124"/>
      <c r="N118" s="124"/>
      <c r="S118" s="124"/>
    </row>
    <row r="119" spans="12:19" ht="14.25">
      <c r="L119" s="124"/>
      <c r="M119" s="124"/>
      <c r="N119" s="124"/>
      <c r="S119" s="124"/>
    </row>
    <row r="120" spans="12:19" ht="14.25">
      <c r="L120" s="124"/>
      <c r="M120" s="124"/>
      <c r="N120" s="124"/>
      <c r="S120" s="124"/>
    </row>
    <row r="121" spans="12:19" ht="14.25">
      <c r="L121" s="124"/>
      <c r="M121" s="124"/>
      <c r="N121" s="124"/>
      <c r="S121" s="124"/>
    </row>
    <row r="122" spans="12:19" ht="14.25">
      <c r="L122" s="124"/>
      <c r="M122" s="124"/>
      <c r="N122" s="124"/>
      <c r="S122" s="124"/>
    </row>
    <row r="123" spans="12:19" ht="14.25">
      <c r="L123" s="124"/>
      <c r="M123" s="124"/>
      <c r="N123" s="124"/>
      <c r="S123" s="124"/>
    </row>
    <row r="124" spans="12:19" ht="14.25">
      <c r="L124" s="124"/>
      <c r="M124" s="124"/>
      <c r="N124" s="124"/>
      <c r="S124" s="124"/>
    </row>
    <row r="125" spans="12:19" ht="14.25">
      <c r="L125" s="124"/>
      <c r="M125" s="124"/>
      <c r="N125" s="124"/>
      <c r="S125" s="124"/>
    </row>
    <row r="126" spans="12:19" ht="14.25">
      <c r="L126" s="124"/>
      <c r="M126" s="124"/>
      <c r="N126" s="124"/>
      <c r="S126" s="124"/>
    </row>
    <row r="127" spans="12:19" ht="14.25">
      <c r="L127" s="124"/>
      <c r="M127" s="124"/>
      <c r="N127" s="124"/>
      <c r="S127" s="124"/>
    </row>
    <row r="128" spans="12:19" ht="14.25">
      <c r="L128" s="124"/>
      <c r="M128" s="124"/>
      <c r="N128" s="124"/>
      <c r="S128" s="124"/>
    </row>
    <row r="129" spans="12:19" ht="14.25">
      <c r="L129" s="124"/>
      <c r="M129" s="124"/>
      <c r="N129" s="124"/>
      <c r="S129" s="124"/>
    </row>
    <row r="130" spans="12:19" ht="14.25">
      <c r="L130" s="124"/>
      <c r="M130" s="124"/>
      <c r="N130" s="124"/>
      <c r="S130" s="124"/>
    </row>
    <row r="131" spans="12:19" ht="14.25">
      <c r="L131" s="124"/>
      <c r="M131" s="124"/>
      <c r="N131" s="124"/>
      <c r="S131" s="124"/>
    </row>
    <row r="132" spans="12:19" ht="14.25">
      <c r="L132" s="124"/>
      <c r="M132" s="124"/>
      <c r="N132" s="124"/>
      <c r="S132" s="124"/>
    </row>
    <row r="133" spans="12:19" ht="14.25">
      <c r="L133" s="124"/>
      <c r="M133" s="124"/>
      <c r="N133" s="124"/>
      <c r="S133" s="124"/>
    </row>
    <row r="134" spans="12:19" ht="14.25">
      <c r="L134" s="124"/>
      <c r="M134" s="124"/>
      <c r="N134" s="124"/>
      <c r="S134" s="124"/>
    </row>
    <row r="135" spans="12:19" ht="14.25">
      <c r="L135" s="124"/>
      <c r="M135" s="124"/>
      <c r="N135" s="124"/>
      <c r="S135" s="124"/>
    </row>
    <row r="136" spans="12:19" ht="14.25">
      <c r="L136" s="124"/>
      <c r="M136" s="124"/>
      <c r="N136" s="124"/>
      <c r="S136" s="124"/>
    </row>
    <row r="137" spans="12:19" ht="14.25">
      <c r="L137" s="124"/>
      <c r="M137" s="124"/>
      <c r="N137" s="124"/>
      <c r="S137" s="124"/>
    </row>
    <row r="138" spans="12:19" ht="14.25">
      <c r="L138" s="124"/>
      <c r="M138" s="124"/>
      <c r="N138" s="124"/>
      <c r="S138" s="124"/>
    </row>
    <row r="139" spans="12:19" ht="14.25">
      <c r="L139" s="124"/>
      <c r="M139" s="124"/>
      <c r="N139" s="124"/>
      <c r="S139" s="124"/>
    </row>
    <row r="140" spans="12:19" ht="14.25">
      <c r="L140" s="124"/>
      <c r="M140" s="124"/>
      <c r="N140" s="124"/>
      <c r="S140" s="124"/>
    </row>
    <row r="141" spans="12:19" ht="14.25">
      <c r="L141" s="124"/>
      <c r="M141" s="124"/>
      <c r="N141" s="124"/>
      <c r="S141" s="124"/>
    </row>
    <row r="142" spans="12:19" ht="14.25">
      <c r="L142" s="124"/>
      <c r="M142" s="124"/>
      <c r="N142" s="124"/>
      <c r="S142" s="124"/>
    </row>
    <row r="143" spans="12:19" ht="14.25">
      <c r="L143" s="124"/>
      <c r="M143" s="124"/>
      <c r="N143" s="124"/>
      <c r="S143" s="124"/>
    </row>
    <row r="144" spans="12:19" ht="14.25">
      <c r="L144" s="124"/>
      <c r="M144" s="124"/>
      <c r="N144" s="124"/>
      <c r="S144" s="124"/>
    </row>
    <row r="145" spans="12:19" ht="14.25">
      <c r="L145" s="124"/>
      <c r="M145" s="124"/>
      <c r="N145" s="124"/>
      <c r="S145" s="124"/>
    </row>
    <row r="146" spans="12:19" ht="14.25">
      <c r="L146" s="124"/>
      <c r="M146" s="124"/>
      <c r="N146" s="124"/>
      <c r="S146" s="124"/>
    </row>
    <row r="147" spans="12:19" ht="14.25">
      <c r="L147" s="124"/>
      <c r="M147" s="124"/>
      <c r="N147" s="124"/>
      <c r="S147" s="124"/>
    </row>
    <row r="148" spans="12:19" ht="14.25">
      <c r="L148" s="124"/>
      <c r="M148" s="124"/>
      <c r="N148" s="124"/>
      <c r="S148" s="124"/>
    </row>
    <row r="149" spans="12:19" ht="14.25">
      <c r="L149" s="124"/>
      <c r="M149" s="124"/>
      <c r="N149" s="124"/>
      <c r="S149" s="124"/>
    </row>
    <row r="150" spans="12:19" ht="14.25">
      <c r="L150" s="124"/>
      <c r="M150" s="124"/>
      <c r="N150" s="124"/>
      <c r="S150" s="124"/>
    </row>
    <row r="151" spans="12:19" ht="14.25">
      <c r="L151" s="124"/>
      <c r="M151" s="124"/>
      <c r="N151" s="124"/>
      <c r="S151" s="124"/>
    </row>
    <row r="152" spans="12:19" ht="14.25">
      <c r="L152" s="124"/>
      <c r="M152" s="124"/>
      <c r="N152" s="124"/>
      <c r="S152" s="124"/>
    </row>
    <row r="153" spans="12:19" ht="14.25">
      <c r="L153" s="124"/>
      <c r="M153" s="124"/>
      <c r="N153" s="124"/>
      <c r="S153" s="124"/>
    </row>
    <row r="154" spans="12:19" ht="14.25">
      <c r="L154" s="124"/>
      <c r="M154" s="124"/>
      <c r="N154" s="124"/>
      <c r="S154" s="124"/>
    </row>
    <row r="155" spans="12:19" ht="14.25">
      <c r="L155" s="124"/>
      <c r="M155" s="124"/>
      <c r="N155" s="124"/>
      <c r="S155" s="124"/>
    </row>
    <row r="156" spans="12:19" ht="14.25">
      <c r="L156" s="124"/>
      <c r="M156" s="124"/>
      <c r="N156" s="124"/>
      <c r="S156" s="124"/>
    </row>
    <row r="157" spans="12:19" ht="14.25">
      <c r="L157" s="124"/>
      <c r="M157" s="124"/>
      <c r="N157" s="124"/>
      <c r="S157" s="124"/>
    </row>
    <row r="158" spans="12:19" ht="14.25">
      <c r="L158" s="124"/>
      <c r="M158" s="124"/>
      <c r="N158" s="124"/>
      <c r="S158" s="124"/>
    </row>
    <row r="159" spans="12:19" ht="14.25">
      <c r="L159" s="124"/>
      <c r="M159" s="124"/>
      <c r="N159" s="124"/>
      <c r="S159" s="124"/>
    </row>
    <row r="160" spans="12:19" ht="14.25">
      <c r="L160" s="124"/>
      <c r="M160" s="124"/>
      <c r="N160" s="124"/>
      <c r="S160" s="124"/>
    </row>
    <row r="161" spans="12:19" ht="14.25">
      <c r="L161" s="124"/>
      <c r="M161" s="124"/>
      <c r="N161" s="124"/>
      <c r="S161" s="124"/>
    </row>
    <row r="162" spans="12:19" ht="14.25">
      <c r="L162" s="124"/>
      <c r="M162" s="124"/>
      <c r="N162" s="124"/>
      <c r="S162" s="124"/>
    </row>
    <row r="163" spans="12:19" ht="14.25">
      <c r="L163" s="124"/>
      <c r="M163" s="124"/>
      <c r="N163" s="124"/>
      <c r="S163" s="124"/>
    </row>
    <row r="164" spans="12:19" ht="14.25">
      <c r="L164" s="124"/>
      <c r="M164" s="124"/>
      <c r="N164" s="124"/>
      <c r="S164" s="124"/>
    </row>
    <row r="165" spans="12:19" ht="14.25">
      <c r="L165" s="124"/>
      <c r="M165" s="124"/>
      <c r="N165" s="124"/>
      <c r="S165" s="124"/>
    </row>
    <row r="166" spans="12:19" ht="14.25">
      <c r="L166" s="124"/>
      <c r="M166" s="124"/>
      <c r="N166" s="124"/>
      <c r="S166" s="124"/>
    </row>
    <row r="167" spans="12:19" ht="14.25">
      <c r="L167" s="124"/>
      <c r="M167" s="124"/>
      <c r="N167" s="124"/>
      <c r="S167" s="124"/>
    </row>
    <row r="168" spans="12:19" ht="14.25">
      <c r="L168" s="124"/>
      <c r="M168" s="124"/>
      <c r="N168" s="124"/>
      <c r="S168" s="124"/>
    </row>
    <row r="169" spans="12:19" ht="14.25">
      <c r="L169" s="124"/>
      <c r="M169" s="124"/>
      <c r="N169" s="124"/>
      <c r="S169" s="124"/>
    </row>
    <row r="170" spans="12:19" ht="14.25">
      <c r="L170" s="124"/>
      <c r="M170" s="124"/>
      <c r="N170" s="124"/>
      <c r="S170" s="124"/>
    </row>
    <row r="171" spans="12:19" ht="14.25">
      <c r="L171" s="124"/>
      <c r="M171" s="124"/>
      <c r="N171" s="124"/>
      <c r="S171" s="124"/>
    </row>
    <row r="172" spans="12:19" ht="14.25">
      <c r="L172" s="124"/>
      <c r="M172" s="124"/>
      <c r="N172" s="124"/>
      <c r="S172" s="124"/>
    </row>
    <row r="173" spans="12:19" ht="14.25">
      <c r="L173" s="124"/>
      <c r="M173" s="124"/>
      <c r="N173" s="124"/>
      <c r="S173" s="124"/>
    </row>
    <row r="174" spans="12:19" ht="14.25">
      <c r="L174" s="124"/>
      <c r="M174" s="124"/>
      <c r="N174" s="124"/>
      <c r="S174" s="124"/>
    </row>
    <row r="175" spans="12:19" ht="14.25">
      <c r="L175" s="124"/>
      <c r="M175" s="124"/>
      <c r="N175" s="124"/>
      <c r="S175" s="124"/>
    </row>
    <row r="176" spans="12:19" ht="14.25">
      <c r="L176" s="124"/>
      <c r="M176" s="124"/>
      <c r="N176" s="124"/>
      <c r="S176" s="124"/>
    </row>
    <row r="177" spans="12:19" ht="14.25">
      <c r="L177" s="124"/>
      <c r="M177" s="124"/>
      <c r="N177" s="124"/>
      <c r="S177" s="124"/>
    </row>
    <row r="178" spans="12:19" ht="14.25">
      <c r="L178" s="124"/>
      <c r="M178" s="124"/>
      <c r="N178" s="124"/>
      <c r="S178" s="124"/>
    </row>
    <row r="179" spans="12:19" ht="14.25">
      <c r="L179" s="124"/>
      <c r="M179" s="124"/>
      <c r="N179" s="124"/>
      <c r="S179" s="124"/>
    </row>
    <row r="180" spans="12:19" ht="14.25">
      <c r="L180" s="124"/>
      <c r="M180" s="124"/>
      <c r="N180" s="124"/>
      <c r="S180" s="124"/>
    </row>
    <row r="181" spans="12:19" ht="14.25">
      <c r="L181" s="124"/>
      <c r="M181" s="124"/>
      <c r="N181" s="124"/>
      <c r="S181" s="124"/>
    </row>
    <row r="182" spans="12:19" ht="14.25">
      <c r="L182" s="124"/>
      <c r="M182" s="124"/>
      <c r="N182" s="124"/>
      <c r="S182" s="124"/>
    </row>
    <row r="183" spans="12:19" ht="14.25">
      <c r="L183" s="124"/>
      <c r="M183" s="124"/>
      <c r="N183" s="124"/>
      <c r="S183" s="124"/>
    </row>
    <row r="184" spans="12:19" ht="14.25">
      <c r="L184" s="124"/>
      <c r="M184" s="124"/>
      <c r="N184" s="124"/>
      <c r="S184" s="124"/>
    </row>
    <row r="185" spans="12:19" ht="14.25">
      <c r="L185" s="124"/>
      <c r="M185" s="124"/>
      <c r="N185" s="124"/>
      <c r="S185" s="124"/>
    </row>
    <row r="186" spans="12:19" ht="14.25">
      <c r="L186" s="124"/>
      <c r="M186" s="124"/>
      <c r="N186" s="124"/>
      <c r="S186" s="124"/>
    </row>
    <row r="187" spans="12:19" ht="14.25">
      <c r="L187" s="124"/>
      <c r="M187" s="124"/>
      <c r="N187" s="124"/>
      <c r="S187" s="124"/>
    </row>
    <row r="188" spans="12:19" ht="14.25">
      <c r="L188" s="124"/>
      <c r="M188" s="124"/>
      <c r="N188" s="124"/>
      <c r="S188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1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9" customWidth="1"/>
    <col min="5" max="6" width="10.28125" style="124" customWidth="1"/>
    <col min="7" max="7" width="2.00390625" style="124" customWidth="1"/>
    <col min="8" max="11" width="10.28125" style="124" customWidth="1"/>
    <col min="12" max="15" width="10.28125" style="125" customWidth="1"/>
    <col min="16" max="16" width="6.57421875" style="124" bestFit="1" customWidth="1"/>
    <col min="17" max="17" width="8.140625" style="124" bestFit="1" customWidth="1"/>
    <col min="18" max="18" width="5.421875" style="124" customWidth="1"/>
    <col min="19" max="19" width="9.8515625" style="125" bestFit="1" customWidth="1"/>
    <col min="20" max="20" width="10.140625" style="125" customWidth="1"/>
    <col min="21" max="21" width="9.28125" style="124" customWidth="1"/>
    <col min="22" max="22" width="9.57421875" style="20" bestFit="1" customWidth="1"/>
    <col min="23" max="16384" width="9.140625" style="20" customWidth="1"/>
  </cols>
  <sheetData>
    <row r="1" spans="1:21" s="42" customFormat="1" ht="20.25">
      <c r="A1" s="41" t="s">
        <v>358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7"/>
      <c r="S3" s="184"/>
      <c r="T3" s="128"/>
      <c r="U3" s="17"/>
    </row>
    <row r="4" spans="2:21" ht="14.25">
      <c r="B4" s="104" t="s">
        <v>5</v>
      </c>
      <c r="C4" s="20"/>
      <c r="D4" s="124">
        <v>1121</v>
      </c>
      <c r="E4" s="124">
        <v>1223</v>
      </c>
      <c r="F4" s="124">
        <v>840</v>
      </c>
      <c r="G4" s="174"/>
      <c r="H4" s="75">
        <v>298</v>
      </c>
      <c r="I4" s="124">
        <v>340</v>
      </c>
      <c r="J4" s="124">
        <v>307</v>
      </c>
      <c r="K4" s="124">
        <v>278</v>
      </c>
      <c r="L4" s="124">
        <v>214</v>
      </c>
      <c r="M4" s="124">
        <v>183</v>
      </c>
      <c r="N4" s="124">
        <v>210</v>
      </c>
      <c r="O4" s="125">
        <v>233</v>
      </c>
      <c r="P4" s="124">
        <v>10.952380952380958</v>
      </c>
      <c r="Q4" s="124">
        <v>-16.18705035971223</v>
      </c>
      <c r="S4" s="124">
        <v>1223</v>
      </c>
      <c r="T4" s="125">
        <v>840</v>
      </c>
      <c r="U4" s="124">
        <v>-31.316434995911692</v>
      </c>
    </row>
    <row r="5" spans="2:21" ht="14.25">
      <c r="B5" s="104" t="s">
        <v>25</v>
      </c>
      <c r="C5" s="20"/>
      <c r="D5" s="124">
        <v>-240</v>
      </c>
      <c r="E5" s="124">
        <v>26</v>
      </c>
      <c r="F5" s="124">
        <v>393</v>
      </c>
      <c r="G5" s="174"/>
      <c r="H5" s="75">
        <v>188</v>
      </c>
      <c r="I5" s="124">
        <v>-46</v>
      </c>
      <c r="J5" s="124">
        <v>-44</v>
      </c>
      <c r="K5" s="124">
        <v>-72</v>
      </c>
      <c r="L5" s="124">
        <v>161</v>
      </c>
      <c r="M5" s="124">
        <v>173</v>
      </c>
      <c r="N5" s="124">
        <v>125</v>
      </c>
      <c r="O5" s="125">
        <v>-66</v>
      </c>
      <c r="P5" s="124" t="s">
        <v>401</v>
      </c>
      <c r="Q5" s="124">
        <v>8.333333333333337</v>
      </c>
      <c r="S5" s="124">
        <v>26</v>
      </c>
      <c r="T5" s="125">
        <v>393</v>
      </c>
      <c r="U5" s="124" t="s">
        <v>387</v>
      </c>
    </row>
    <row r="6" spans="2:21" ht="14.25">
      <c r="B6" s="104" t="s">
        <v>6</v>
      </c>
      <c r="C6" s="20"/>
      <c r="D6" s="124">
        <v>881</v>
      </c>
      <c r="E6" s="124">
        <v>1249</v>
      </c>
      <c r="F6" s="124">
        <v>1233</v>
      </c>
      <c r="G6" s="174"/>
      <c r="H6" s="75">
        <v>486</v>
      </c>
      <c r="I6" s="124">
        <v>294</v>
      </c>
      <c r="J6" s="124">
        <v>263</v>
      </c>
      <c r="K6" s="124">
        <v>206</v>
      </c>
      <c r="L6" s="124">
        <v>375</v>
      </c>
      <c r="M6" s="124">
        <v>356</v>
      </c>
      <c r="N6" s="124">
        <v>335</v>
      </c>
      <c r="O6" s="125">
        <v>167</v>
      </c>
      <c r="P6" s="124">
        <v>-50.14925373134329</v>
      </c>
      <c r="Q6" s="124">
        <v>-18.93203883495146</v>
      </c>
      <c r="S6" s="124">
        <v>1249</v>
      </c>
      <c r="T6" s="125">
        <v>1233</v>
      </c>
      <c r="U6" s="124">
        <v>-1.2810248198558805</v>
      </c>
    </row>
    <row r="7" spans="2:21" ht="14.25">
      <c r="B7" s="104" t="s">
        <v>0</v>
      </c>
      <c r="C7" s="20"/>
      <c r="D7" s="124">
        <v>350</v>
      </c>
      <c r="E7" s="124">
        <v>324</v>
      </c>
      <c r="F7" s="124">
        <v>368</v>
      </c>
      <c r="G7" s="174"/>
      <c r="H7" s="75">
        <v>96</v>
      </c>
      <c r="I7" s="124">
        <v>89</v>
      </c>
      <c r="J7" s="124">
        <v>78</v>
      </c>
      <c r="K7" s="124">
        <v>62</v>
      </c>
      <c r="L7" s="124">
        <v>81</v>
      </c>
      <c r="M7" s="124">
        <v>90</v>
      </c>
      <c r="N7" s="124">
        <v>96</v>
      </c>
      <c r="O7" s="125">
        <v>101</v>
      </c>
      <c r="P7" s="124">
        <v>5.208333333333326</v>
      </c>
      <c r="Q7" s="124">
        <v>62.90322580645162</v>
      </c>
      <c r="S7" s="124">
        <v>324</v>
      </c>
      <c r="T7" s="125">
        <v>368</v>
      </c>
      <c r="U7" s="124">
        <v>13.58024691358024</v>
      </c>
    </row>
    <row r="8" spans="2:21" ht="14.25">
      <c r="B8" s="104" t="s">
        <v>8</v>
      </c>
      <c r="C8" s="20"/>
      <c r="D8" s="124">
        <v>232</v>
      </c>
      <c r="E8" s="124">
        <v>7</v>
      </c>
      <c r="F8" s="124">
        <v>-2</v>
      </c>
      <c r="G8" s="174"/>
      <c r="H8" s="75">
        <v>50</v>
      </c>
      <c r="I8" s="124">
        <v>-2</v>
      </c>
      <c r="J8" s="124">
        <v>2</v>
      </c>
      <c r="K8" s="124">
        <v>-43</v>
      </c>
      <c r="L8" s="124">
        <v>5</v>
      </c>
      <c r="M8" s="124">
        <v>0</v>
      </c>
      <c r="N8" s="124">
        <v>-3</v>
      </c>
      <c r="O8" s="125">
        <v>-4</v>
      </c>
      <c r="P8" s="124">
        <v>-33.33333333333333</v>
      </c>
      <c r="Q8" s="124">
        <v>90.69767441860466</v>
      </c>
      <c r="S8" s="124">
        <v>7</v>
      </c>
      <c r="T8" s="125">
        <v>-2</v>
      </c>
      <c r="U8" s="124" t="s">
        <v>401</v>
      </c>
    </row>
    <row r="9" spans="2:21" ht="14.25">
      <c r="B9" s="105" t="s">
        <v>72</v>
      </c>
      <c r="C9" s="20"/>
      <c r="D9" s="124">
        <v>0</v>
      </c>
      <c r="E9" s="124">
        <v>0</v>
      </c>
      <c r="F9" s="124">
        <v>0</v>
      </c>
      <c r="G9" s="174"/>
      <c r="H9" s="75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5">
        <v>0</v>
      </c>
      <c r="P9" s="124">
        <v>0</v>
      </c>
      <c r="Q9" s="124">
        <v>0</v>
      </c>
      <c r="S9" s="124">
        <v>0</v>
      </c>
      <c r="T9" s="125">
        <v>0</v>
      </c>
      <c r="U9" s="124">
        <v>0</v>
      </c>
    </row>
    <row r="10" spans="2:21" ht="14.25">
      <c r="B10" s="105" t="s">
        <v>9</v>
      </c>
      <c r="C10" s="20"/>
      <c r="D10" s="124">
        <v>299</v>
      </c>
      <c r="E10" s="124">
        <v>918</v>
      </c>
      <c r="F10" s="124">
        <v>867</v>
      </c>
      <c r="G10" s="174"/>
      <c r="H10" s="75">
        <v>340</v>
      </c>
      <c r="I10" s="124">
        <v>207</v>
      </c>
      <c r="J10" s="124">
        <v>183</v>
      </c>
      <c r="K10" s="124">
        <v>187</v>
      </c>
      <c r="L10" s="124">
        <v>289</v>
      </c>
      <c r="M10" s="124">
        <v>266</v>
      </c>
      <c r="N10" s="124">
        <v>242</v>
      </c>
      <c r="O10" s="125">
        <v>70</v>
      </c>
      <c r="P10" s="124">
        <v>-71.07438016528927</v>
      </c>
      <c r="Q10" s="124">
        <v>-62.5668449197861</v>
      </c>
      <c r="S10" s="124">
        <v>918</v>
      </c>
      <c r="T10" s="125">
        <v>867</v>
      </c>
      <c r="U10" s="124">
        <v>-5.555555555555558</v>
      </c>
    </row>
    <row r="11" spans="2:21" ht="14.25">
      <c r="B11" s="105" t="s">
        <v>73</v>
      </c>
      <c r="C11" s="20"/>
      <c r="D11" s="124">
        <v>85</v>
      </c>
      <c r="E11" s="124">
        <v>195</v>
      </c>
      <c r="F11" s="124">
        <v>134</v>
      </c>
      <c r="G11" s="174"/>
      <c r="H11" s="75">
        <v>66</v>
      </c>
      <c r="I11" s="124">
        <v>50</v>
      </c>
      <c r="J11" s="124">
        <v>42</v>
      </c>
      <c r="K11" s="124">
        <v>37</v>
      </c>
      <c r="L11" s="124">
        <v>50</v>
      </c>
      <c r="M11" s="124">
        <v>37</v>
      </c>
      <c r="N11" s="124">
        <v>34</v>
      </c>
      <c r="O11" s="125">
        <v>13</v>
      </c>
      <c r="P11" s="124">
        <v>-61.76470588235294</v>
      </c>
      <c r="Q11" s="124">
        <v>-64.86486486486487</v>
      </c>
      <c r="S11" s="124">
        <v>195</v>
      </c>
      <c r="T11" s="125">
        <v>134</v>
      </c>
      <c r="U11" s="124">
        <v>-31.28205128205128</v>
      </c>
    </row>
    <row r="12" spans="2:21" ht="14.25">
      <c r="B12" s="105" t="s">
        <v>58</v>
      </c>
      <c r="C12" s="20"/>
      <c r="D12" s="124">
        <v>214</v>
      </c>
      <c r="E12" s="124">
        <v>723</v>
      </c>
      <c r="F12" s="124">
        <v>733</v>
      </c>
      <c r="G12" s="174"/>
      <c r="H12" s="75">
        <v>275</v>
      </c>
      <c r="I12" s="124">
        <v>157</v>
      </c>
      <c r="J12" s="124">
        <v>141</v>
      </c>
      <c r="K12" s="124">
        <v>150</v>
      </c>
      <c r="L12" s="124">
        <v>239</v>
      </c>
      <c r="M12" s="124">
        <v>229</v>
      </c>
      <c r="N12" s="124">
        <v>208</v>
      </c>
      <c r="O12" s="125">
        <v>57</v>
      </c>
      <c r="P12" s="124">
        <v>-72.59615384615384</v>
      </c>
      <c r="Q12" s="124">
        <v>-62</v>
      </c>
      <c r="S12" s="124">
        <v>723</v>
      </c>
      <c r="T12" s="125">
        <v>733</v>
      </c>
      <c r="U12" s="124">
        <v>1.3831258644536604</v>
      </c>
    </row>
    <row r="13" spans="3:20" ht="14.25">
      <c r="C13" s="20"/>
      <c r="D13" s="124"/>
      <c r="G13" s="174"/>
      <c r="H13" s="174"/>
      <c r="I13" s="174"/>
      <c r="J13" s="174"/>
      <c r="K13" s="174"/>
      <c r="L13" s="174"/>
      <c r="M13" s="174"/>
      <c r="N13" s="174"/>
      <c r="O13" s="152"/>
      <c r="S13" s="185"/>
      <c r="T13" s="152"/>
    </row>
    <row r="14" spans="1:21" s="24" customFormat="1" ht="14.25" customHeight="1">
      <c r="A14" s="90" t="s">
        <v>113</v>
      </c>
      <c r="B14" s="31"/>
      <c r="D14" s="176"/>
      <c r="E14" s="176"/>
      <c r="F14" s="176"/>
      <c r="G14" s="17"/>
      <c r="H14" s="17"/>
      <c r="I14" s="17"/>
      <c r="J14" s="17"/>
      <c r="K14" s="17"/>
      <c r="L14" s="183"/>
      <c r="M14" s="183"/>
      <c r="N14" s="183"/>
      <c r="O14" s="153"/>
      <c r="P14" s="17"/>
      <c r="Q14" s="17"/>
      <c r="R14" s="17"/>
      <c r="S14" s="184"/>
      <c r="T14" s="153"/>
      <c r="U14" s="17"/>
    </row>
    <row r="15" spans="2:19" ht="6" customHeight="1">
      <c r="B15" s="104"/>
      <c r="C15" s="20"/>
      <c r="D15" s="124"/>
      <c r="L15" s="179"/>
      <c r="M15" s="179"/>
      <c r="N15" s="179"/>
      <c r="S15" s="124"/>
    </row>
    <row r="16" spans="2:21" ht="14.25">
      <c r="B16" s="104" t="s">
        <v>77</v>
      </c>
      <c r="C16" s="20"/>
      <c r="D16" s="124">
        <v>101595</v>
      </c>
      <c r="E16" s="124">
        <v>97959</v>
      </c>
      <c r="F16" s="124">
        <v>98735</v>
      </c>
      <c r="H16" s="124">
        <v>113078</v>
      </c>
      <c r="I16" s="124">
        <v>106363</v>
      </c>
      <c r="J16" s="124">
        <v>100649</v>
      </c>
      <c r="K16" s="124">
        <v>97959</v>
      </c>
      <c r="L16" s="124">
        <v>98434</v>
      </c>
      <c r="M16" s="124">
        <v>100057</v>
      </c>
      <c r="N16" s="124">
        <v>99611</v>
      </c>
      <c r="O16" s="125">
        <v>98735</v>
      </c>
      <c r="P16" s="124">
        <v>-0.8794209474857206</v>
      </c>
      <c r="Q16" s="124">
        <v>0.7921681519819535</v>
      </c>
      <c r="S16" s="124">
        <v>97959</v>
      </c>
      <c r="T16" s="125">
        <v>98735</v>
      </c>
      <c r="U16" s="124">
        <v>0.7921681519819535</v>
      </c>
    </row>
    <row r="17" spans="2:21" ht="14.25">
      <c r="B17" s="104" t="s">
        <v>11</v>
      </c>
      <c r="C17" s="20"/>
      <c r="D17" s="124">
        <v>46715</v>
      </c>
      <c r="E17" s="124">
        <v>31262</v>
      </c>
      <c r="F17" s="124">
        <v>42584</v>
      </c>
      <c r="H17" s="124">
        <v>48368</v>
      </c>
      <c r="I17" s="124">
        <v>42296</v>
      </c>
      <c r="J17" s="124">
        <v>32946</v>
      </c>
      <c r="K17" s="124">
        <v>31262</v>
      </c>
      <c r="L17" s="124">
        <v>38180</v>
      </c>
      <c r="M17" s="124">
        <v>49489</v>
      </c>
      <c r="N17" s="124">
        <v>50908</v>
      </c>
      <c r="O17" s="125">
        <v>42584</v>
      </c>
      <c r="P17" s="124">
        <v>-16.351064665671412</v>
      </c>
      <c r="Q17" s="124">
        <v>36.21649286673918</v>
      </c>
      <c r="S17" s="124">
        <v>31262</v>
      </c>
      <c r="T17" s="125">
        <v>42584</v>
      </c>
      <c r="U17" s="124">
        <v>36.21649286673918</v>
      </c>
    </row>
    <row r="18" spans="2:21" ht="14.25">
      <c r="B18" s="104" t="s">
        <v>74</v>
      </c>
      <c r="C18" s="20"/>
      <c r="D18" s="124">
        <v>11</v>
      </c>
      <c r="E18" s="124">
        <v>11</v>
      </c>
      <c r="F18" s="124">
        <v>10</v>
      </c>
      <c r="H18" s="124">
        <v>3</v>
      </c>
      <c r="I18" s="124">
        <v>3</v>
      </c>
      <c r="J18" s="124">
        <v>2</v>
      </c>
      <c r="K18" s="124">
        <v>3</v>
      </c>
      <c r="L18" s="124">
        <v>2</v>
      </c>
      <c r="M18" s="124">
        <v>0</v>
      </c>
      <c r="N18" s="124">
        <v>0</v>
      </c>
      <c r="O18" s="125">
        <v>8</v>
      </c>
      <c r="P18" s="124" t="s">
        <v>401</v>
      </c>
      <c r="Q18" s="124" t="s">
        <v>387</v>
      </c>
      <c r="S18" s="124">
        <v>11</v>
      </c>
      <c r="T18" s="125">
        <v>10</v>
      </c>
      <c r="U18" s="124">
        <v>-9.090909090909093</v>
      </c>
    </row>
    <row r="19" spans="2:21" ht="14.25">
      <c r="B19" s="104" t="s">
        <v>75</v>
      </c>
      <c r="C19" s="20"/>
      <c r="D19" s="124">
        <v>5</v>
      </c>
      <c r="E19" s="124">
        <v>7</v>
      </c>
      <c r="F19" s="124">
        <v>9</v>
      </c>
      <c r="H19" s="124">
        <v>1</v>
      </c>
      <c r="I19" s="124">
        <v>2</v>
      </c>
      <c r="J19" s="124">
        <v>2</v>
      </c>
      <c r="K19" s="124">
        <v>2</v>
      </c>
      <c r="L19" s="124">
        <v>2</v>
      </c>
      <c r="M19" s="124">
        <v>2</v>
      </c>
      <c r="N19" s="124">
        <v>3</v>
      </c>
      <c r="O19" s="125">
        <v>2</v>
      </c>
      <c r="P19" s="124">
        <v>-33.333333333333336</v>
      </c>
      <c r="Q19" s="124">
        <v>0</v>
      </c>
      <c r="S19" s="124">
        <v>7</v>
      </c>
      <c r="T19" s="125">
        <v>9</v>
      </c>
      <c r="U19" s="124">
        <v>28.57142857142858</v>
      </c>
    </row>
    <row r="20" spans="3:19" ht="14.25">
      <c r="C20" s="20"/>
      <c r="D20" s="124"/>
      <c r="L20" s="124"/>
      <c r="M20" s="124"/>
      <c r="N20" s="124"/>
      <c r="S20" s="124"/>
    </row>
    <row r="21" spans="12:19" ht="14.25">
      <c r="L21" s="124"/>
      <c r="M21" s="124"/>
      <c r="N21" s="124"/>
      <c r="S21" s="124"/>
    </row>
    <row r="22" spans="12:19" ht="14.25">
      <c r="L22" s="124"/>
      <c r="M22" s="124"/>
      <c r="N22" s="124"/>
      <c r="S22" s="124"/>
    </row>
    <row r="23" spans="12:19" ht="14.25">
      <c r="L23" s="124"/>
      <c r="M23" s="124"/>
      <c r="N23" s="124"/>
      <c r="S23" s="124"/>
    </row>
    <row r="24" spans="12:19" ht="14.25">
      <c r="L24" s="124"/>
      <c r="M24" s="124"/>
      <c r="N24" s="124"/>
      <c r="S24" s="124"/>
    </row>
    <row r="25" spans="12:19" ht="14.25">
      <c r="L25" s="124"/>
      <c r="M25" s="124"/>
      <c r="N25" s="124"/>
      <c r="S25" s="124"/>
    </row>
    <row r="26" spans="12:19" ht="14.25">
      <c r="L26" s="124"/>
      <c r="M26" s="124"/>
      <c r="N26" s="124"/>
      <c r="S26" s="124"/>
    </row>
    <row r="27" spans="12:19" ht="14.25">
      <c r="L27" s="124"/>
      <c r="M27" s="124"/>
      <c r="N27" s="124"/>
      <c r="S27" s="124"/>
    </row>
    <row r="28" spans="12:19" ht="14.25">
      <c r="L28" s="124"/>
      <c r="M28" s="124"/>
      <c r="N28" s="124"/>
      <c r="S28" s="124"/>
    </row>
    <row r="29" spans="12:19" ht="14.25">
      <c r="L29" s="124"/>
      <c r="M29" s="124"/>
      <c r="N29" s="124"/>
      <c r="S29" s="124"/>
    </row>
    <row r="30" spans="12:19" ht="14.25">
      <c r="L30" s="124"/>
      <c r="M30" s="124"/>
      <c r="N30" s="124"/>
      <c r="S30" s="124"/>
    </row>
    <row r="31" spans="12:19" ht="14.25">
      <c r="L31" s="124"/>
      <c r="M31" s="124"/>
      <c r="N31" s="124"/>
      <c r="S31" s="124"/>
    </row>
    <row r="32" spans="12:19" ht="14.25">
      <c r="L32" s="124"/>
      <c r="M32" s="124"/>
      <c r="N32" s="124"/>
      <c r="S32" s="124"/>
    </row>
    <row r="33" spans="12:19" ht="14.25">
      <c r="L33" s="124"/>
      <c r="M33" s="124"/>
      <c r="N33" s="124"/>
      <c r="S33" s="124"/>
    </row>
    <row r="34" spans="12:19" ht="14.25">
      <c r="L34" s="124"/>
      <c r="M34" s="124"/>
      <c r="N34" s="124"/>
      <c r="S34" s="124"/>
    </row>
    <row r="35" spans="12:19" ht="14.25">
      <c r="L35" s="124"/>
      <c r="M35" s="124"/>
      <c r="N35" s="124"/>
      <c r="S35" s="124"/>
    </row>
    <row r="36" spans="12:19" ht="14.25">
      <c r="L36" s="124"/>
      <c r="M36" s="124"/>
      <c r="N36" s="124"/>
      <c r="S36" s="124"/>
    </row>
    <row r="37" spans="12:19" ht="14.25">
      <c r="L37" s="124"/>
      <c r="M37" s="124"/>
      <c r="N37" s="124"/>
      <c r="S37" s="124"/>
    </row>
    <row r="38" spans="12:19" ht="14.25">
      <c r="L38" s="124"/>
      <c r="M38" s="124"/>
      <c r="N38" s="124"/>
      <c r="S38" s="124"/>
    </row>
    <row r="39" spans="12:19" ht="14.25">
      <c r="L39" s="124"/>
      <c r="M39" s="124"/>
      <c r="N39" s="124"/>
      <c r="S39" s="124"/>
    </row>
    <row r="40" spans="12:19" ht="14.25">
      <c r="L40" s="124"/>
      <c r="M40" s="124"/>
      <c r="N40" s="124"/>
      <c r="S40" s="124"/>
    </row>
    <row r="41" spans="12:19" ht="14.25">
      <c r="L41" s="124"/>
      <c r="M41" s="124"/>
      <c r="N41" s="124"/>
      <c r="S41" s="124"/>
    </row>
    <row r="42" spans="12:19" ht="14.25">
      <c r="L42" s="124"/>
      <c r="M42" s="124"/>
      <c r="N42" s="124"/>
      <c r="S42" s="124"/>
    </row>
    <row r="43" spans="12:19" ht="14.25">
      <c r="L43" s="124"/>
      <c r="M43" s="124"/>
      <c r="N43" s="124"/>
      <c r="S43" s="124"/>
    </row>
    <row r="44" spans="12:19" ht="14.25">
      <c r="L44" s="124"/>
      <c r="M44" s="124"/>
      <c r="N44" s="124"/>
      <c r="S44" s="124"/>
    </row>
    <row r="45" spans="12:19" ht="14.25">
      <c r="L45" s="124"/>
      <c r="M45" s="124"/>
      <c r="N45" s="124"/>
      <c r="S45" s="124"/>
    </row>
    <row r="46" spans="12:19" ht="14.25">
      <c r="L46" s="124"/>
      <c r="M46" s="124"/>
      <c r="N46" s="124"/>
      <c r="S46" s="124"/>
    </row>
    <row r="47" spans="12:19" ht="14.25">
      <c r="L47" s="124"/>
      <c r="M47" s="124"/>
      <c r="N47" s="124"/>
      <c r="S47" s="124"/>
    </row>
    <row r="48" spans="12:19" ht="14.25">
      <c r="L48" s="124"/>
      <c r="M48" s="124"/>
      <c r="N48" s="124"/>
      <c r="S48" s="124"/>
    </row>
    <row r="49" spans="12:19" ht="14.25">
      <c r="L49" s="124"/>
      <c r="M49" s="124"/>
      <c r="N49" s="124"/>
      <c r="S49" s="124"/>
    </row>
    <row r="50" spans="12:19" ht="14.25">
      <c r="L50" s="124"/>
      <c r="M50" s="124"/>
      <c r="N50" s="124"/>
      <c r="S50" s="124"/>
    </row>
    <row r="51" spans="12:19" ht="14.25">
      <c r="L51" s="124"/>
      <c r="M51" s="124"/>
      <c r="N51" s="124"/>
      <c r="S51" s="124"/>
    </row>
    <row r="52" spans="12:19" ht="14.25">
      <c r="L52" s="124"/>
      <c r="M52" s="124"/>
      <c r="N52" s="124"/>
      <c r="S52" s="124"/>
    </row>
    <row r="53" spans="12:19" ht="14.25">
      <c r="L53" s="124"/>
      <c r="M53" s="124"/>
      <c r="N53" s="124"/>
      <c r="S53" s="124"/>
    </row>
    <row r="54" spans="12:19" ht="14.25">
      <c r="L54" s="124"/>
      <c r="M54" s="124"/>
      <c r="N54" s="124"/>
      <c r="S54" s="124"/>
    </row>
    <row r="55" spans="12:19" ht="14.25">
      <c r="L55" s="124"/>
      <c r="M55" s="124"/>
      <c r="N55" s="124"/>
      <c r="S55" s="124"/>
    </row>
    <row r="56" spans="12:19" ht="14.25">
      <c r="L56" s="124"/>
      <c r="M56" s="124"/>
      <c r="N56" s="124"/>
      <c r="S56" s="124"/>
    </row>
    <row r="57" spans="12:19" ht="14.25">
      <c r="L57" s="124"/>
      <c r="M57" s="124"/>
      <c r="N57" s="124"/>
      <c r="S57" s="124"/>
    </row>
    <row r="58" spans="12:19" ht="14.25">
      <c r="L58" s="124"/>
      <c r="M58" s="124"/>
      <c r="N58" s="124"/>
      <c r="S58" s="124"/>
    </row>
    <row r="59" spans="12:19" ht="14.25">
      <c r="L59" s="124"/>
      <c r="M59" s="124"/>
      <c r="N59" s="124"/>
      <c r="S59" s="124"/>
    </row>
    <row r="60" spans="12:19" ht="14.25">
      <c r="L60" s="124"/>
      <c r="M60" s="124"/>
      <c r="N60" s="124"/>
      <c r="S60" s="124"/>
    </row>
    <row r="61" spans="12:19" ht="14.25">
      <c r="L61" s="124"/>
      <c r="M61" s="124"/>
      <c r="N61" s="124"/>
      <c r="S61" s="124"/>
    </row>
    <row r="62" spans="12:19" ht="14.25">
      <c r="L62" s="124"/>
      <c r="M62" s="124"/>
      <c r="N62" s="124"/>
      <c r="S62" s="124"/>
    </row>
    <row r="63" spans="12:19" ht="14.25">
      <c r="L63" s="124"/>
      <c r="M63" s="124"/>
      <c r="N63" s="124"/>
      <c r="S63" s="124"/>
    </row>
    <row r="64" spans="12:19" ht="14.25">
      <c r="L64" s="124"/>
      <c r="M64" s="124"/>
      <c r="N64" s="124"/>
      <c r="S64" s="124"/>
    </row>
    <row r="65" spans="12:19" ht="14.25">
      <c r="L65" s="124"/>
      <c r="M65" s="124"/>
      <c r="N65" s="124"/>
      <c r="S65" s="124"/>
    </row>
    <row r="66" spans="12:19" ht="14.25">
      <c r="L66" s="124"/>
      <c r="M66" s="124"/>
      <c r="N66" s="124"/>
      <c r="S66" s="124"/>
    </row>
    <row r="67" spans="12:19" ht="14.25">
      <c r="L67" s="124"/>
      <c r="M67" s="124"/>
      <c r="N67" s="124"/>
      <c r="S67" s="124"/>
    </row>
    <row r="68" spans="12:19" ht="14.25">
      <c r="L68" s="124"/>
      <c r="M68" s="124"/>
      <c r="N68" s="124"/>
      <c r="S68" s="124"/>
    </row>
    <row r="69" spans="12:19" ht="14.25">
      <c r="L69" s="124"/>
      <c r="M69" s="124"/>
      <c r="N69" s="124"/>
      <c r="S69" s="124"/>
    </row>
    <row r="70" spans="12:19" ht="14.25">
      <c r="L70" s="124"/>
      <c r="M70" s="124"/>
      <c r="N70" s="124"/>
      <c r="S70" s="124"/>
    </row>
    <row r="71" spans="12:19" ht="14.25">
      <c r="L71" s="124"/>
      <c r="M71" s="124"/>
      <c r="N71" s="124"/>
      <c r="S71" s="124"/>
    </row>
    <row r="72" spans="12:19" ht="14.25">
      <c r="L72" s="124"/>
      <c r="M72" s="124"/>
      <c r="N72" s="124"/>
      <c r="S72" s="124"/>
    </row>
    <row r="73" spans="12:19" ht="14.25">
      <c r="L73" s="124"/>
      <c r="M73" s="124"/>
      <c r="N73" s="124"/>
      <c r="S73" s="124"/>
    </row>
    <row r="74" spans="12:19" ht="14.25">
      <c r="L74" s="124"/>
      <c r="M74" s="124"/>
      <c r="N74" s="124"/>
      <c r="S74" s="124"/>
    </row>
    <row r="75" spans="12:19" ht="14.25">
      <c r="L75" s="124"/>
      <c r="M75" s="124"/>
      <c r="N75" s="124"/>
      <c r="S75" s="124"/>
    </row>
    <row r="76" spans="12:19" ht="14.25">
      <c r="L76" s="124"/>
      <c r="M76" s="124"/>
      <c r="N76" s="124"/>
      <c r="S76" s="124"/>
    </row>
    <row r="77" spans="12:19" ht="14.25">
      <c r="L77" s="124"/>
      <c r="M77" s="124"/>
      <c r="N77" s="124"/>
      <c r="S77" s="124"/>
    </row>
    <row r="78" spans="12:19" ht="14.25">
      <c r="L78" s="124"/>
      <c r="M78" s="124"/>
      <c r="N78" s="124"/>
      <c r="S78" s="124"/>
    </row>
    <row r="79" spans="12:19" ht="14.25">
      <c r="L79" s="124"/>
      <c r="M79" s="124"/>
      <c r="N79" s="124"/>
      <c r="S79" s="124"/>
    </row>
    <row r="80" spans="12:19" ht="14.25">
      <c r="L80" s="124"/>
      <c r="M80" s="124"/>
      <c r="N80" s="124"/>
      <c r="S80" s="124"/>
    </row>
    <row r="81" spans="12:19" ht="14.25">
      <c r="L81" s="124"/>
      <c r="M81" s="124"/>
      <c r="N81" s="124"/>
      <c r="S81" s="124"/>
    </row>
    <row r="82" spans="12:19" ht="14.25">
      <c r="L82" s="124"/>
      <c r="M82" s="124"/>
      <c r="N82" s="124"/>
      <c r="S82" s="124"/>
    </row>
    <row r="83" spans="12:19" ht="14.25">
      <c r="L83" s="124"/>
      <c r="M83" s="124"/>
      <c r="N83" s="124"/>
      <c r="S83" s="124"/>
    </row>
    <row r="84" spans="12:19" ht="14.25">
      <c r="L84" s="124"/>
      <c r="M84" s="124"/>
      <c r="N84" s="124"/>
      <c r="S84" s="124"/>
    </row>
    <row r="85" spans="12:19" ht="14.25">
      <c r="L85" s="124"/>
      <c r="M85" s="124"/>
      <c r="N85" s="124"/>
      <c r="S85" s="124"/>
    </row>
    <row r="86" spans="12:19" ht="14.25">
      <c r="L86" s="124"/>
      <c r="M86" s="124"/>
      <c r="N86" s="124"/>
      <c r="S86" s="124"/>
    </row>
    <row r="87" spans="12:19" ht="14.25">
      <c r="L87" s="124"/>
      <c r="M87" s="124"/>
      <c r="N87" s="124"/>
      <c r="S87" s="124"/>
    </row>
    <row r="88" spans="12:19" ht="14.25">
      <c r="L88" s="124"/>
      <c r="M88" s="124"/>
      <c r="N88" s="124"/>
      <c r="S88" s="124"/>
    </row>
    <row r="89" spans="12:19" ht="14.25">
      <c r="L89" s="124"/>
      <c r="M89" s="124"/>
      <c r="N89" s="124"/>
      <c r="S89" s="124"/>
    </row>
    <row r="90" spans="12:19" ht="14.25">
      <c r="L90" s="124"/>
      <c r="M90" s="124"/>
      <c r="N90" s="124"/>
      <c r="S90" s="124"/>
    </row>
    <row r="91" spans="12:19" ht="14.25">
      <c r="L91" s="124"/>
      <c r="M91" s="124"/>
      <c r="N91" s="124"/>
      <c r="S91" s="124"/>
    </row>
    <row r="92" spans="12:19" ht="14.25">
      <c r="L92" s="124"/>
      <c r="M92" s="124"/>
      <c r="N92" s="124"/>
      <c r="S92" s="124"/>
    </row>
    <row r="93" spans="12:19" ht="14.25">
      <c r="L93" s="124"/>
      <c r="M93" s="124"/>
      <c r="N93" s="124"/>
      <c r="S93" s="124"/>
    </row>
    <row r="94" spans="12:19" ht="14.25">
      <c r="L94" s="124"/>
      <c r="M94" s="124"/>
      <c r="N94" s="124"/>
      <c r="S94" s="124"/>
    </row>
    <row r="95" spans="12:19" ht="14.25">
      <c r="L95" s="124"/>
      <c r="M95" s="124"/>
      <c r="N95" s="124"/>
      <c r="S95" s="124"/>
    </row>
    <row r="96" spans="12:19" ht="14.25">
      <c r="L96" s="124"/>
      <c r="M96" s="124"/>
      <c r="N96" s="124"/>
      <c r="S96" s="124"/>
    </row>
    <row r="97" spans="12:19" ht="14.25">
      <c r="L97" s="124"/>
      <c r="M97" s="124"/>
      <c r="N97" s="124"/>
      <c r="S97" s="124"/>
    </row>
    <row r="98" spans="12:19" ht="14.25">
      <c r="L98" s="124"/>
      <c r="M98" s="124"/>
      <c r="N98" s="124"/>
      <c r="S98" s="124"/>
    </row>
    <row r="99" spans="12:19" ht="14.25">
      <c r="L99" s="124"/>
      <c r="M99" s="124"/>
      <c r="N99" s="124"/>
      <c r="S99" s="124"/>
    </row>
    <row r="100" spans="12:19" ht="14.25">
      <c r="L100" s="124"/>
      <c r="M100" s="124"/>
      <c r="N100" s="124"/>
      <c r="S100" s="124"/>
    </row>
    <row r="101" spans="12:19" ht="14.25">
      <c r="L101" s="124"/>
      <c r="M101" s="124"/>
      <c r="N101" s="124"/>
      <c r="S101" s="124"/>
    </row>
    <row r="102" spans="12:19" ht="14.25">
      <c r="L102" s="124"/>
      <c r="M102" s="124"/>
      <c r="N102" s="124"/>
      <c r="S102" s="124"/>
    </row>
    <row r="103" spans="12:19" ht="14.25">
      <c r="L103" s="124"/>
      <c r="M103" s="124"/>
      <c r="N103" s="124"/>
      <c r="S103" s="124"/>
    </row>
    <row r="104" spans="12:19" ht="14.25">
      <c r="L104" s="124"/>
      <c r="M104" s="124"/>
      <c r="N104" s="124"/>
      <c r="S104" s="124"/>
    </row>
    <row r="105" spans="12:19" ht="14.25">
      <c r="L105" s="124"/>
      <c r="M105" s="124"/>
      <c r="N105" s="124"/>
      <c r="S105" s="124"/>
    </row>
    <row r="106" spans="12:19" ht="14.25">
      <c r="L106" s="124"/>
      <c r="M106" s="124"/>
      <c r="N106" s="124"/>
      <c r="S106" s="124"/>
    </row>
    <row r="107" spans="12:19" ht="14.25">
      <c r="L107" s="124"/>
      <c r="M107" s="124"/>
      <c r="N107" s="124"/>
      <c r="S107" s="124"/>
    </row>
    <row r="108" spans="12:19" ht="14.25">
      <c r="L108" s="124"/>
      <c r="M108" s="124"/>
      <c r="N108" s="124"/>
      <c r="S108" s="124"/>
    </row>
    <row r="109" spans="12:19" ht="14.25">
      <c r="L109" s="124"/>
      <c r="M109" s="124"/>
      <c r="N109" s="124"/>
      <c r="S109" s="124"/>
    </row>
    <row r="110" spans="12:19" ht="14.25">
      <c r="L110" s="124"/>
      <c r="M110" s="124"/>
      <c r="N110" s="124"/>
      <c r="S110" s="124"/>
    </row>
    <row r="111" spans="12:19" ht="14.25">
      <c r="L111" s="124"/>
      <c r="M111" s="124"/>
      <c r="N111" s="124"/>
      <c r="S111" s="124"/>
    </row>
    <row r="112" spans="12:19" ht="14.25">
      <c r="L112" s="124"/>
      <c r="M112" s="124"/>
      <c r="N112" s="124"/>
      <c r="S112" s="124"/>
    </row>
    <row r="113" spans="12:19" ht="14.25">
      <c r="L113" s="124"/>
      <c r="M113" s="124"/>
      <c r="N113" s="124"/>
      <c r="S113" s="124"/>
    </row>
    <row r="114" spans="12:19" ht="14.25">
      <c r="L114" s="124"/>
      <c r="M114" s="124"/>
      <c r="N114" s="124"/>
      <c r="S114" s="124"/>
    </row>
    <row r="115" spans="12:19" ht="14.25">
      <c r="L115" s="124"/>
      <c r="M115" s="124"/>
      <c r="N115" s="124"/>
      <c r="S115" s="124"/>
    </row>
    <row r="116" spans="12:19" ht="14.25">
      <c r="L116" s="124"/>
      <c r="M116" s="124"/>
      <c r="N116" s="124"/>
      <c r="S116" s="124"/>
    </row>
    <row r="117" spans="12:19" ht="14.25">
      <c r="L117" s="124"/>
      <c r="M117" s="124"/>
      <c r="N117" s="124"/>
      <c r="S117" s="124"/>
    </row>
    <row r="118" spans="12:19" ht="14.25">
      <c r="L118" s="124"/>
      <c r="M118" s="124"/>
      <c r="N118" s="124"/>
      <c r="S118" s="124"/>
    </row>
    <row r="119" spans="12:19" ht="14.25">
      <c r="L119" s="124"/>
      <c r="M119" s="124"/>
      <c r="N119" s="124"/>
      <c r="S119" s="124"/>
    </row>
    <row r="120" spans="12:19" ht="14.25">
      <c r="L120" s="124"/>
      <c r="M120" s="124"/>
      <c r="N120" s="124"/>
      <c r="S120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291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9.28125" style="129" customWidth="1"/>
    <col min="5" max="6" width="9.28125" style="124" customWidth="1"/>
    <col min="7" max="7" width="3.28125" style="124" customWidth="1"/>
    <col min="8" max="11" width="9.28125" style="124" customWidth="1"/>
    <col min="12" max="15" width="9.28125" style="125" customWidth="1"/>
    <col min="16" max="16" width="7.7109375" style="124" bestFit="1" customWidth="1"/>
    <col min="17" max="17" width="8.57421875" style="124" customWidth="1"/>
    <col min="18" max="18" width="5.7109375" style="124" bestFit="1" customWidth="1"/>
    <col min="19" max="20" width="9.28125" style="125" customWidth="1"/>
    <col min="21" max="21" width="7.7109375" style="124" bestFit="1" customWidth="1"/>
    <col min="22" max="16384" width="9.140625" style="20" customWidth="1"/>
  </cols>
  <sheetData>
    <row r="1" spans="1:21" s="42" customFormat="1" ht="20.25">
      <c r="A1" s="41" t="s">
        <v>39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7"/>
      <c r="L3" s="184"/>
      <c r="M3" s="184"/>
      <c r="N3" s="184"/>
      <c r="O3" s="128"/>
      <c r="P3" s="17"/>
      <c r="Q3" s="17"/>
      <c r="R3" s="17"/>
      <c r="S3" s="17"/>
      <c r="T3" s="128"/>
      <c r="U3" s="17"/>
    </row>
    <row r="4" spans="2:21" ht="14.25">
      <c r="B4" s="38" t="s">
        <v>5</v>
      </c>
      <c r="D4" s="145">
        <v>135</v>
      </c>
      <c r="E4" s="124">
        <v>-11</v>
      </c>
      <c r="F4" s="124">
        <v>85</v>
      </c>
      <c r="G4" s="174"/>
      <c r="H4" s="124">
        <v>18</v>
      </c>
      <c r="I4" s="124">
        <v>-15</v>
      </c>
      <c r="J4" s="124">
        <v>-13</v>
      </c>
      <c r="K4" s="124">
        <v>-1</v>
      </c>
      <c r="L4" s="124">
        <v>19</v>
      </c>
      <c r="M4" s="124">
        <v>28</v>
      </c>
      <c r="N4" s="124">
        <v>26</v>
      </c>
      <c r="O4" s="122">
        <v>12</v>
      </c>
      <c r="P4" s="75">
        <v>-53.84615384615385</v>
      </c>
      <c r="Q4" s="75" t="s">
        <v>401</v>
      </c>
      <c r="R4" s="75"/>
      <c r="S4" s="75">
        <v>-11</v>
      </c>
      <c r="T4" s="122">
        <v>85</v>
      </c>
      <c r="U4" s="124" t="s">
        <v>401</v>
      </c>
    </row>
    <row r="5" spans="2:21" ht="14.25">
      <c r="B5" s="38" t="s">
        <v>25</v>
      </c>
      <c r="D5" s="145">
        <v>64</v>
      </c>
      <c r="E5" s="124">
        <v>185</v>
      </c>
      <c r="F5" s="124">
        <v>170</v>
      </c>
      <c r="G5" s="174"/>
      <c r="H5" s="124">
        <v>-79</v>
      </c>
      <c r="I5" s="124">
        <v>227</v>
      </c>
      <c r="J5" s="124">
        <v>-1</v>
      </c>
      <c r="K5" s="124">
        <v>38</v>
      </c>
      <c r="L5" s="124">
        <v>-1</v>
      </c>
      <c r="M5" s="124">
        <v>-10</v>
      </c>
      <c r="N5" s="124">
        <v>42</v>
      </c>
      <c r="O5" s="122">
        <v>139</v>
      </c>
      <c r="P5" s="75" t="s">
        <v>387</v>
      </c>
      <c r="Q5" s="75" t="s">
        <v>387</v>
      </c>
      <c r="R5" s="75"/>
      <c r="S5" s="75">
        <v>185</v>
      </c>
      <c r="T5" s="122">
        <v>170</v>
      </c>
      <c r="U5" s="124">
        <v>-8.108108108108103</v>
      </c>
    </row>
    <row r="6" spans="2:21" ht="14.25">
      <c r="B6" s="38" t="s">
        <v>6</v>
      </c>
      <c r="D6" s="145">
        <v>199</v>
      </c>
      <c r="E6" s="124">
        <v>174</v>
      </c>
      <c r="F6" s="124">
        <v>255</v>
      </c>
      <c r="G6" s="174"/>
      <c r="H6" s="124">
        <v>-61</v>
      </c>
      <c r="I6" s="124">
        <v>212</v>
      </c>
      <c r="J6" s="124">
        <v>-14</v>
      </c>
      <c r="K6" s="124">
        <v>37</v>
      </c>
      <c r="L6" s="124">
        <v>18</v>
      </c>
      <c r="M6" s="124">
        <v>18</v>
      </c>
      <c r="N6" s="124">
        <v>68</v>
      </c>
      <c r="O6" s="122">
        <v>151</v>
      </c>
      <c r="P6" s="75" t="s">
        <v>387</v>
      </c>
      <c r="Q6" s="75" t="s">
        <v>387</v>
      </c>
      <c r="R6" s="75"/>
      <c r="S6" s="75">
        <v>174</v>
      </c>
      <c r="T6" s="122">
        <v>255</v>
      </c>
      <c r="U6" s="124">
        <v>46.551724137931025</v>
      </c>
    </row>
    <row r="7" spans="2:21" ht="14.25">
      <c r="B7" s="38" t="s">
        <v>0</v>
      </c>
      <c r="D7" s="145">
        <v>14</v>
      </c>
      <c r="E7" s="124">
        <v>71</v>
      </c>
      <c r="F7" s="124">
        <v>-33</v>
      </c>
      <c r="G7" s="174"/>
      <c r="H7" s="124">
        <v>52</v>
      </c>
      <c r="I7" s="124">
        <v>7</v>
      </c>
      <c r="J7" s="124">
        <v>29</v>
      </c>
      <c r="K7" s="124">
        <v>-18</v>
      </c>
      <c r="L7" s="124">
        <v>24</v>
      </c>
      <c r="M7" s="124">
        <v>5</v>
      </c>
      <c r="N7" s="124">
        <v>-9</v>
      </c>
      <c r="O7" s="122">
        <v>-53</v>
      </c>
      <c r="P7" s="75" t="s">
        <v>409</v>
      </c>
      <c r="Q7" s="75" t="s">
        <v>409</v>
      </c>
      <c r="R7" s="75"/>
      <c r="S7" s="75">
        <v>71</v>
      </c>
      <c r="T7" s="122">
        <v>-33</v>
      </c>
      <c r="U7" s="124" t="s">
        <v>401</v>
      </c>
    </row>
    <row r="8" spans="2:21" ht="14.25">
      <c r="B8" s="38" t="s">
        <v>8</v>
      </c>
      <c r="D8" s="145">
        <v>-119</v>
      </c>
      <c r="E8" s="124">
        <v>322</v>
      </c>
      <c r="F8" s="124">
        <v>46</v>
      </c>
      <c r="G8" s="174"/>
      <c r="H8" s="124">
        <v>118</v>
      </c>
      <c r="I8" s="124">
        <v>185</v>
      </c>
      <c r="J8" s="124">
        <v>0</v>
      </c>
      <c r="K8" s="124">
        <v>19</v>
      </c>
      <c r="L8" s="124">
        <v>10</v>
      </c>
      <c r="M8" s="124">
        <v>6</v>
      </c>
      <c r="N8" s="124">
        <v>34</v>
      </c>
      <c r="O8" s="122">
        <v>-4</v>
      </c>
      <c r="P8" s="75" t="s">
        <v>401</v>
      </c>
      <c r="Q8" s="75" t="s">
        <v>401</v>
      </c>
      <c r="R8" s="75"/>
      <c r="S8" s="75">
        <v>322</v>
      </c>
      <c r="T8" s="122">
        <v>46</v>
      </c>
      <c r="U8" s="124">
        <v>-85.71428571428572</v>
      </c>
    </row>
    <row r="9" spans="2:21" ht="14.25">
      <c r="B9" s="39" t="s">
        <v>72</v>
      </c>
      <c r="D9" s="145">
        <v>56</v>
      </c>
      <c r="E9" s="124">
        <v>38</v>
      </c>
      <c r="F9" s="124">
        <v>77</v>
      </c>
      <c r="G9" s="174"/>
      <c r="H9" s="124">
        <v>15</v>
      </c>
      <c r="I9" s="124">
        <v>7</v>
      </c>
      <c r="J9" s="124">
        <v>19</v>
      </c>
      <c r="K9" s="124">
        <v>-3</v>
      </c>
      <c r="L9" s="124">
        <v>16</v>
      </c>
      <c r="M9" s="124">
        <v>17</v>
      </c>
      <c r="N9" s="124">
        <v>25</v>
      </c>
      <c r="O9" s="122">
        <v>19</v>
      </c>
      <c r="P9" s="75">
        <v>-24</v>
      </c>
      <c r="Q9" s="75" t="s">
        <v>401</v>
      </c>
      <c r="R9" s="75"/>
      <c r="S9" s="75">
        <v>38</v>
      </c>
      <c r="T9" s="122">
        <v>77</v>
      </c>
      <c r="U9" s="124" t="s">
        <v>387</v>
      </c>
    </row>
    <row r="10" spans="2:21" ht="14.25">
      <c r="B10" s="39" t="s">
        <v>9</v>
      </c>
      <c r="D10" s="145">
        <v>360</v>
      </c>
      <c r="E10" s="124">
        <v>-181</v>
      </c>
      <c r="F10" s="124">
        <v>319</v>
      </c>
      <c r="G10" s="174"/>
      <c r="H10" s="124">
        <v>-216</v>
      </c>
      <c r="I10" s="124">
        <v>27</v>
      </c>
      <c r="J10" s="124">
        <v>-24</v>
      </c>
      <c r="K10" s="124">
        <v>33</v>
      </c>
      <c r="L10" s="124">
        <v>0</v>
      </c>
      <c r="M10" s="124">
        <v>24</v>
      </c>
      <c r="N10" s="124">
        <v>68</v>
      </c>
      <c r="O10" s="122">
        <v>227</v>
      </c>
      <c r="P10" s="75" t="s">
        <v>387</v>
      </c>
      <c r="Q10" s="75" t="s">
        <v>387</v>
      </c>
      <c r="R10" s="75"/>
      <c r="S10" s="75">
        <v>-181</v>
      </c>
      <c r="T10" s="122">
        <v>319</v>
      </c>
      <c r="U10" s="124" t="s">
        <v>401</v>
      </c>
    </row>
    <row r="11" spans="2:21" ht="14.25" customHeight="1">
      <c r="B11" s="39" t="s">
        <v>73</v>
      </c>
      <c r="D11" s="145">
        <v>-25</v>
      </c>
      <c r="E11" s="124">
        <v>-216</v>
      </c>
      <c r="F11" s="124">
        <v>-35</v>
      </c>
      <c r="G11" s="174"/>
      <c r="H11" s="124">
        <v>-56</v>
      </c>
      <c r="I11" s="124">
        <v>-32</v>
      </c>
      <c r="J11" s="124">
        <v>-30</v>
      </c>
      <c r="K11" s="124">
        <v>-98</v>
      </c>
      <c r="L11" s="124">
        <v>-12</v>
      </c>
      <c r="M11" s="124">
        <v>-10</v>
      </c>
      <c r="N11" s="124">
        <v>14</v>
      </c>
      <c r="O11" s="122">
        <v>-27</v>
      </c>
      <c r="P11" s="75" t="s">
        <v>401</v>
      </c>
      <c r="Q11" s="75">
        <v>72.44897959183673</v>
      </c>
      <c r="R11" s="75"/>
      <c r="S11" s="75">
        <v>-216</v>
      </c>
      <c r="T11" s="122">
        <v>-35</v>
      </c>
      <c r="U11" s="124">
        <v>83.7962962962963</v>
      </c>
    </row>
    <row r="12" spans="2:21" ht="18" customHeight="1">
      <c r="B12" s="39" t="s">
        <v>58</v>
      </c>
      <c r="D12" s="145">
        <v>181</v>
      </c>
      <c r="E12" s="124">
        <v>-205</v>
      </c>
      <c r="F12" s="124">
        <v>99</v>
      </c>
      <c r="G12" s="174"/>
      <c r="H12" s="124">
        <v>-222</v>
      </c>
      <c r="I12" s="124">
        <v>-2</v>
      </c>
      <c r="J12" s="124">
        <v>-54</v>
      </c>
      <c r="K12" s="124">
        <v>73</v>
      </c>
      <c r="L12" s="124">
        <v>-46</v>
      </c>
      <c r="M12" s="124">
        <v>-26</v>
      </c>
      <c r="N12" s="124">
        <v>-6</v>
      </c>
      <c r="O12" s="122">
        <v>177</v>
      </c>
      <c r="P12" s="75" t="s">
        <v>401</v>
      </c>
      <c r="Q12" s="75" t="s">
        <v>387</v>
      </c>
      <c r="R12" s="75"/>
      <c r="S12" s="75">
        <v>-205</v>
      </c>
      <c r="T12" s="122">
        <v>99</v>
      </c>
      <c r="U12" s="124" t="s">
        <v>401</v>
      </c>
    </row>
    <row r="13" spans="4:20" ht="14.25">
      <c r="D13" s="175"/>
      <c r="E13" s="174"/>
      <c r="F13" s="174"/>
      <c r="G13" s="174"/>
      <c r="H13" s="174"/>
      <c r="J13" s="174"/>
      <c r="K13" s="174"/>
      <c r="L13" s="174"/>
      <c r="M13" s="174"/>
      <c r="N13" s="174"/>
      <c r="O13" s="149"/>
      <c r="S13" s="179"/>
      <c r="T13" s="149"/>
    </row>
    <row r="14" spans="1:21" s="24" customFormat="1" ht="14.25" customHeight="1">
      <c r="A14" s="47" t="s">
        <v>113</v>
      </c>
      <c r="B14" s="31"/>
      <c r="D14" s="8"/>
      <c r="E14" s="17"/>
      <c r="F14" s="17"/>
      <c r="G14" s="17"/>
      <c r="H14" s="17"/>
      <c r="I14" s="17"/>
      <c r="J14" s="17"/>
      <c r="K14" s="17"/>
      <c r="L14" s="184"/>
      <c r="M14" s="184"/>
      <c r="N14" s="184"/>
      <c r="O14" s="146"/>
      <c r="P14" s="17"/>
      <c r="Q14" s="17"/>
      <c r="R14" s="17"/>
      <c r="S14" s="183"/>
      <c r="T14" s="146"/>
      <c r="U14" s="17"/>
    </row>
    <row r="15" spans="2:20" ht="6" customHeight="1">
      <c r="B15" s="38"/>
      <c r="J15" s="75"/>
      <c r="L15" s="185"/>
      <c r="M15" s="185"/>
      <c r="N15" s="185"/>
      <c r="O15" s="149"/>
      <c r="S15" s="179"/>
      <c r="T15" s="149"/>
    </row>
    <row r="16" spans="2:21" ht="14.25">
      <c r="B16" s="38" t="s">
        <v>77</v>
      </c>
      <c r="D16" s="124">
        <v>7708</v>
      </c>
      <c r="E16" s="124">
        <v>9095</v>
      </c>
      <c r="F16" s="124">
        <v>10273</v>
      </c>
      <c r="H16" s="124">
        <v>10378</v>
      </c>
      <c r="I16" s="124">
        <v>9788</v>
      </c>
      <c r="J16" s="75">
        <v>10814</v>
      </c>
      <c r="K16" s="124">
        <v>9095</v>
      </c>
      <c r="L16" s="75">
        <v>10225</v>
      </c>
      <c r="M16" s="75">
        <v>8150</v>
      </c>
      <c r="N16" s="75">
        <v>9927</v>
      </c>
      <c r="O16" s="122">
        <v>10273</v>
      </c>
      <c r="P16" s="124">
        <v>3.4854437392968673</v>
      </c>
      <c r="Q16" s="124">
        <v>12.952171522814737</v>
      </c>
      <c r="S16" s="124">
        <v>9095</v>
      </c>
      <c r="T16" s="122">
        <v>10273</v>
      </c>
      <c r="U16" s="124">
        <v>12.952171522814737</v>
      </c>
    </row>
    <row r="17" spans="2:21" ht="14.25">
      <c r="B17" s="38" t="s">
        <v>11</v>
      </c>
      <c r="D17" s="124">
        <v>15798</v>
      </c>
      <c r="E17" s="124">
        <v>13605</v>
      </c>
      <c r="F17" s="124">
        <v>9936</v>
      </c>
      <c r="H17" s="124">
        <v>17793</v>
      </c>
      <c r="I17" s="124">
        <v>14930</v>
      </c>
      <c r="J17" s="75">
        <v>13491</v>
      </c>
      <c r="K17" s="124">
        <v>13605</v>
      </c>
      <c r="L17" s="75">
        <v>13859</v>
      </c>
      <c r="M17" s="75">
        <v>12689</v>
      </c>
      <c r="N17" s="75">
        <v>9275</v>
      </c>
      <c r="O17" s="122">
        <v>9936</v>
      </c>
      <c r="P17" s="124">
        <v>7.126684636118608</v>
      </c>
      <c r="Q17" s="124">
        <v>-26.968026460859974</v>
      </c>
      <c r="S17" s="124">
        <v>13605</v>
      </c>
      <c r="T17" s="122">
        <v>9936</v>
      </c>
      <c r="U17" s="124">
        <v>-26.968026460859974</v>
      </c>
    </row>
    <row r="18" spans="2:21" ht="14.25">
      <c r="B18" s="38" t="s">
        <v>74</v>
      </c>
      <c r="D18" s="124">
        <v>194</v>
      </c>
      <c r="E18" s="124">
        <v>118</v>
      </c>
      <c r="F18" s="124">
        <v>92</v>
      </c>
      <c r="H18" s="124">
        <v>37</v>
      </c>
      <c r="I18" s="124">
        <v>8</v>
      </c>
      <c r="J18" s="75">
        <v>36</v>
      </c>
      <c r="K18" s="124">
        <v>37</v>
      </c>
      <c r="L18" s="75">
        <v>7</v>
      </c>
      <c r="M18" s="75">
        <v>19</v>
      </c>
      <c r="N18" s="75">
        <v>22</v>
      </c>
      <c r="O18" s="122">
        <v>44</v>
      </c>
      <c r="P18" s="124">
        <v>100</v>
      </c>
      <c r="Q18" s="124">
        <v>18.918918918918926</v>
      </c>
      <c r="S18" s="124">
        <v>118</v>
      </c>
      <c r="T18" s="122">
        <v>92</v>
      </c>
      <c r="U18" s="124">
        <v>-22.033898305084744</v>
      </c>
    </row>
    <row r="19" spans="2:21" ht="14.25">
      <c r="B19" s="38" t="s">
        <v>75</v>
      </c>
      <c r="D19" s="124">
        <v>95</v>
      </c>
      <c r="E19" s="124">
        <v>113</v>
      </c>
      <c r="F19" s="124">
        <v>116</v>
      </c>
      <c r="H19" s="124">
        <v>22</v>
      </c>
      <c r="I19" s="124">
        <v>21</v>
      </c>
      <c r="J19" s="75">
        <v>44</v>
      </c>
      <c r="K19" s="124">
        <v>26</v>
      </c>
      <c r="L19" s="75">
        <v>28</v>
      </c>
      <c r="M19" s="75">
        <v>26</v>
      </c>
      <c r="N19" s="75">
        <v>25</v>
      </c>
      <c r="O19" s="122">
        <v>37</v>
      </c>
      <c r="P19" s="124">
        <v>48</v>
      </c>
      <c r="Q19" s="124">
        <v>42.307692307692314</v>
      </c>
      <c r="S19" s="124">
        <v>113</v>
      </c>
      <c r="T19" s="122">
        <v>116</v>
      </c>
      <c r="U19" s="124">
        <v>2.6548672566371723</v>
      </c>
    </row>
    <row r="20" spans="10:20" ht="14.25">
      <c r="J20" s="75"/>
      <c r="L20" s="185"/>
      <c r="M20" s="185"/>
      <c r="N20" s="185"/>
      <c r="S20" s="179"/>
      <c r="T20" s="122"/>
    </row>
    <row r="21" spans="12:19" ht="14.25">
      <c r="L21" s="124"/>
      <c r="M21" s="124"/>
      <c r="N21" s="124"/>
      <c r="S21" s="124"/>
    </row>
    <row r="22" spans="12:19" ht="14.25">
      <c r="L22" s="124"/>
      <c r="M22" s="124"/>
      <c r="N22" s="124"/>
      <c r="S22" s="124"/>
    </row>
    <row r="23" spans="12:19" ht="14.25">
      <c r="L23" s="124"/>
      <c r="M23" s="124"/>
      <c r="N23" s="124"/>
      <c r="S23" s="124"/>
    </row>
    <row r="24" spans="12:19" ht="14.25">
      <c r="L24" s="124"/>
      <c r="M24" s="124"/>
      <c r="N24" s="124"/>
      <c r="S24" s="124"/>
    </row>
    <row r="25" spans="12:19" ht="14.25">
      <c r="L25" s="124"/>
      <c r="M25" s="124"/>
      <c r="N25" s="124"/>
      <c r="S25" s="124"/>
    </row>
    <row r="26" spans="12:19" ht="14.25">
      <c r="L26" s="124"/>
      <c r="M26" s="124"/>
      <c r="N26" s="124"/>
      <c r="S26" s="124"/>
    </row>
    <row r="27" spans="12:19" ht="14.25">
      <c r="L27" s="124"/>
      <c r="M27" s="124"/>
      <c r="N27" s="124"/>
      <c r="S27" s="124"/>
    </row>
    <row r="28" spans="12:19" ht="14.25">
      <c r="L28" s="124"/>
      <c r="M28" s="124"/>
      <c r="N28" s="124"/>
      <c r="S28" s="124"/>
    </row>
    <row r="29" spans="12:19" ht="14.25">
      <c r="L29" s="124"/>
      <c r="M29" s="124"/>
      <c r="N29" s="124"/>
      <c r="S29" s="124"/>
    </row>
    <row r="30" spans="12:19" ht="14.25">
      <c r="L30" s="124"/>
      <c r="M30" s="124"/>
      <c r="N30" s="124"/>
      <c r="S30" s="124"/>
    </row>
    <row r="31" spans="12:19" ht="14.25">
      <c r="L31" s="124"/>
      <c r="M31" s="124"/>
      <c r="N31" s="124"/>
      <c r="S31" s="124"/>
    </row>
    <row r="32" spans="12:19" ht="14.25">
      <c r="L32" s="124"/>
      <c r="M32" s="124"/>
      <c r="N32" s="124"/>
      <c r="S32" s="124"/>
    </row>
    <row r="33" spans="12:19" ht="14.25">
      <c r="L33" s="124"/>
      <c r="M33" s="124"/>
      <c r="N33" s="124"/>
      <c r="S33" s="124"/>
    </row>
    <row r="34" spans="12:19" ht="14.25">
      <c r="L34" s="124"/>
      <c r="M34" s="124"/>
      <c r="N34" s="124"/>
      <c r="S34" s="124"/>
    </row>
    <row r="35" spans="12:19" ht="14.25">
      <c r="L35" s="124"/>
      <c r="M35" s="124"/>
      <c r="N35" s="124"/>
      <c r="S35" s="124"/>
    </row>
    <row r="36" spans="12:19" ht="14.25">
      <c r="L36" s="124"/>
      <c r="M36" s="124"/>
      <c r="N36" s="124"/>
      <c r="S36" s="124"/>
    </row>
    <row r="37" spans="12:19" ht="14.25">
      <c r="L37" s="124"/>
      <c r="M37" s="124"/>
      <c r="N37" s="124"/>
      <c r="S37" s="124"/>
    </row>
    <row r="38" spans="12:19" ht="14.25">
      <c r="L38" s="124"/>
      <c r="M38" s="124"/>
      <c r="N38" s="124"/>
      <c r="S38" s="124"/>
    </row>
    <row r="39" spans="12:19" ht="14.25">
      <c r="L39" s="124"/>
      <c r="M39" s="124"/>
      <c r="N39" s="124"/>
      <c r="S39" s="124"/>
    </row>
    <row r="40" spans="12:19" ht="14.25">
      <c r="L40" s="124"/>
      <c r="M40" s="124"/>
      <c r="N40" s="124"/>
      <c r="S40" s="124"/>
    </row>
    <row r="41" spans="12:19" ht="14.25">
      <c r="L41" s="124"/>
      <c r="M41" s="124"/>
      <c r="N41" s="124"/>
      <c r="S41" s="124"/>
    </row>
    <row r="42" spans="12:19" ht="14.25">
      <c r="L42" s="124"/>
      <c r="M42" s="124"/>
      <c r="N42" s="124"/>
      <c r="S42" s="124"/>
    </row>
    <row r="43" spans="12:19" ht="14.25">
      <c r="L43" s="124"/>
      <c r="M43" s="124"/>
      <c r="N43" s="124"/>
      <c r="S43" s="124"/>
    </row>
    <row r="44" spans="12:19" ht="14.25">
      <c r="L44" s="124"/>
      <c r="M44" s="124"/>
      <c r="N44" s="124"/>
      <c r="S44" s="124"/>
    </row>
    <row r="45" spans="12:19" ht="14.25">
      <c r="L45" s="124"/>
      <c r="M45" s="124"/>
      <c r="N45" s="124"/>
      <c r="S45" s="124"/>
    </row>
    <row r="46" spans="12:19" ht="14.25">
      <c r="L46" s="124"/>
      <c r="M46" s="124"/>
      <c r="N46" s="124"/>
      <c r="S46" s="124"/>
    </row>
    <row r="47" spans="12:19" ht="14.25">
      <c r="L47" s="124"/>
      <c r="M47" s="124"/>
      <c r="N47" s="124"/>
      <c r="S47" s="124"/>
    </row>
    <row r="48" spans="12:19" ht="14.25">
      <c r="L48" s="124"/>
      <c r="M48" s="124"/>
      <c r="N48" s="124"/>
      <c r="S48" s="124"/>
    </row>
    <row r="49" spans="12:19" ht="14.25">
      <c r="L49" s="124"/>
      <c r="M49" s="124"/>
      <c r="N49" s="124"/>
      <c r="S49" s="124"/>
    </row>
    <row r="50" spans="12:19" ht="14.25">
      <c r="L50" s="124"/>
      <c r="M50" s="124"/>
      <c r="N50" s="124"/>
      <c r="S50" s="124"/>
    </row>
    <row r="51" spans="12:19" ht="14.25">
      <c r="L51" s="124"/>
      <c r="M51" s="124"/>
      <c r="N51" s="124"/>
      <c r="S51" s="124"/>
    </row>
    <row r="52" spans="12:19" ht="14.25">
      <c r="L52" s="124"/>
      <c r="M52" s="124"/>
      <c r="N52" s="124"/>
      <c r="S52" s="124"/>
    </row>
    <row r="53" spans="12:19" ht="14.25">
      <c r="L53" s="124"/>
      <c r="M53" s="124"/>
      <c r="N53" s="124"/>
      <c r="S53" s="124"/>
    </row>
    <row r="54" spans="12:19" ht="14.25">
      <c r="L54" s="124"/>
      <c r="M54" s="124"/>
      <c r="N54" s="124"/>
      <c r="S54" s="124"/>
    </row>
    <row r="55" spans="12:19" ht="14.25">
      <c r="L55" s="124"/>
      <c r="M55" s="124"/>
      <c r="N55" s="124"/>
      <c r="S55" s="124"/>
    </row>
    <row r="56" spans="12:19" ht="14.25">
      <c r="L56" s="124"/>
      <c r="M56" s="124"/>
      <c r="N56" s="124"/>
      <c r="S56" s="124"/>
    </row>
    <row r="57" spans="12:19" ht="14.25">
      <c r="L57" s="124"/>
      <c r="M57" s="124"/>
      <c r="N57" s="124"/>
      <c r="S57" s="124"/>
    </row>
    <row r="58" spans="12:19" ht="14.25">
      <c r="L58" s="124"/>
      <c r="M58" s="124"/>
      <c r="N58" s="124"/>
      <c r="S58" s="124"/>
    </row>
    <row r="59" spans="12:19" ht="14.25">
      <c r="L59" s="124"/>
      <c r="M59" s="124"/>
      <c r="N59" s="124"/>
      <c r="S59" s="124"/>
    </row>
    <row r="60" spans="12:19" ht="14.25">
      <c r="L60" s="124"/>
      <c r="M60" s="124"/>
      <c r="N60" s="124"/>
      <c r="S60" s="124"/>
    </row>
    <row r="61" spans="12:19" ht="14.25">
      <c r="L61" s="124"/>
      <c r="M61" s="124"/>
      <c r="N61" s="124"/>
      <c r="S61" s="124"/>
    </row>
    <row r="62" spans="12:19" ht="14.25">
      <c r="L62" s="124"/>
      <c r="M62" s="124"/>
      <c r="N62" s="124"/>
      <c r="S62" s="124"/>
    </row>
    <row r="63" spans="12:19" ht="14.25">
      <c r="L63" s="124"/>
      <c r="M63" s="124"/>
      <c r="N63" s="124"/>
      <c r="S63" s="124"/>
    </row>
    <row r="64" spans="12:19" ht="14.25">
      <c r="L64" s="124"/>
      <c r="M64" s="124"/>
      <c r="N64" s="124"/>
      <c r="S64" s="124"/>
    </row>
    <row r="65" spans="12:19" ht="14.25">
      <c r="L65" s="124"/>
      <c r="M65" s="124"/>
      <c r="N65" s="124"/>
      <c r="S65" s="124"/>
    </row>
    <row r="66" spans="12:19" ht="14.25">
      <c r="L66" s="124"/>
      <c r="M66" s="124"/>
      <c r="N66" s="124"/>
      <c r="S66" s="124"/>
    </row>
    <row r="67" spans="12:19" ht="14.25">
      <c r="L67" s="124"/>
      <c r="M67" s="124"/>
      <c r="N67" s="124"/>
      <c r="S67" s="124"/>
    </row>
    <row r="68" spans="12:19" ht="14.25">
      <c r="L68" s="124"/>
      <c r="M68" s="124"/>
      <c r="N68" s="124"/>
      <c r="S68" s="124"/>
    </row>
    <row r="69" spans="12:19" ht="14.25">
      <c r="L69" s="124"/>
      <c r="M69" s="124"/>
      <c r="N69" s="124"/>
      <c r="S69" s="124"/>
    </row>
    <row r="70" spans="12:19" ht="14.25">
      <c r="L70" s="124"/>
      <c r="M70" s="124"/>
      <c r="N70" s="124"/>
      <c r="S70" s="124"/>
    </row>
    <row r="71" spans="12:19" ht="14.25">
      <c r="L71" s="124"/>
      <c r="M71" s="124"/>
      <c r="N71" s="124"/>
      <c r="S71" s="124"/>
    </row>
    <row r="72" spans="12:19" ht="14.25">
      <c r="L72" s="124"/>
      <c r="M72" s="124"/>
      <c r="N72" s="124"/>
      <c r="S72" s="124"/>
    </row>
    <row r="73" spans="12:19" ht="14.25">
      <c r="L73" s="124"/>
      <c r="M73" s="124"/>
      <c r="N73" s="124"/>
      <c r="S73" s="124"/>
    </row>
    <row r="74" spans="12:19" ht="14.25">
      <c r="L74" s="124"/>
      <c r="M74" s="124"/>
      <c r="N74" s="124"/>
      <c r="S74" s="124"/>
    </row>
    <row r="75" spans="12:19" ht="14.25">
      <c r="L75" s="124"/>
      <c r="M75" s="124"/>
      <c r="N75" s="124"/>
      <c r="S75" s="124"/>
    </row>
    <row r="76" spans="12:19" ht="14.25">
      <c r="L76" s="124"/>
      <c r="M76" s="124"/>
      <c r="N76" s="124"/>
      <c r="S76" s="124"/>
    </row>
    <row r="77" spans="12:19" ht="14.25">
      <c r="L77" s="124"/>
      <c r="M77" s="124"/>
      <c r="N77" s="124"/>
      <c r="S77" s="124"/>
    </row>
    <row r="78" spans="12:19" ht="14.25">
      <c r="L78" s="124"/>
      <c r="M78" s="124"/>
      <c r="N78" s="124"/>
      <c r="S78" s="124"/>
    </row>
    <row r="79" spans="12:19" ht="14.25">
      <c r="L79" s="124"/>
      <c r="M79" s="124"/>
      <c r="N79" s="124"/>
      <c r="S79" s="124"/>
    </row>
    <row r="80" spans="12:19" ht="14.25">
      <c r="L80" s="124"/>
      <c r="M80" s="124"/>
      <c r="N80" s="124"/>
      <c r="S80" s="124"/>
    </row>
    <row r="81" spans="12:19" ht="14.25">
      <c r="L81" s="124"/>
      <c r="M81" s="124"/>
      <c r="N81" s="124"/>
      <c r="S81" s="124"/>
    </row>
    <row r="82" spans="12:19" ht="14.25">
      <c r="L82" s="124"/>
      <c r="M82" s="124"/>
      <c r="N82" s="124"/>
      <c r="S82" s="124"/>
    </row>
    <row r="83" spans="12:19" ht="14.25">
      <c r="L83" s="124"/>
      <c r="M83" s="124"/>
      <c r="N83" s="124"/>
      <c r="S83" s="124"/>
    </row>
    <row r="84" spans="12:19" ht="14.25">
      <c r="L84" s="124"/>
      <c r="M84" s="124"/>
      <c r="N84" s="124"/>
      <c r="S84" s="124"/>
    </row>
    <row r="85" spans="12:19" ht="14.25">
      <c r="L85" s="124"/>
      <c r="M85" s="124"/>
      <c r="N85" s="124"/>
      <c r="S85" s="124"/>
    </row>
    <row r="86" spans="12:19" ht="14.25">
      <c r="L86" s="124"/>
      <c r="M86" s="124"/>
      <c r="N86" s="124"/>
      <c r="S86" s="124"/>
    </row>
    <row r="87" spans="12:19" ht="14.25">
      <c r="L87" s="124"/>
      <c r="M87" s="124"/>
      <c r="N87" s="124"/>
      <c r="S87" s="124"/>
    </row>
    <row r="88" spans="12:19" ht="14.25">
      <c r="L88" s="124"/>
      <c r="M88" s="124"/>
      <c r="N88" s="124"/>
      <c r="S88" s="124"/>
    </row>
    <row r="89" spans="12:19" ht="14.25">
      <c r="L89" s="124"/>
      <c r="M89" s="124"/>
      <c r="N89" s="124"/>
      <c r="S89" s="124"/>
    </row>
    <row r="90" spans="12:19" ht="14.25">
      <c r="L90" s="124"/>
      <c r="M90" s="124"/>
      <c r="N90" s="124"/>
      <c r="S90" s="124"/>
    </row>
    <row r="91" spans="12:19" ht="14.25">
      <c r="L91" s="124"/>
      <c r="M91" s="124"/>
      <c r="N91" s="124"/>
      <c r="S91" s="124"/>
    </row>
    <row r="92" spans="12:19" ht="14.25">
      <c r="L92" s="124"/>
      <c r="M92" s="124"/>
      <c r="N92" s="124"/>
      <c r="S92" s="124"/>
    </row>
    <row r="93" spans="12:19" ht="14.25">
      <c r="L93" s="124"/>
      <c r="M93" s="124"/>
      <c r="N93" s="124"/>
      <c r="S93" s="124"/>
    </row>
    <row r="94" spans="12:19" ht="14.25">
      <c r="L94" s="124"/>
      <c r="M94" s="124"/>
      <c r="N94" s="124"/>
      <c r="S94" s="124"/>
    </row>
    <row r="95" spans="12:19" ht="14.25">
      <c r="L95" s="124"/>
      <c r="M95" s="124"/>
      <c r="N95" s="124"/>
      <c r="S95" s="124"/>
    </row>
    <row r="96" spans="12:19" ht="14.25">
      <c r="L96" s="124"/>
      <c r="M96" s="124"/>
      <c r="N96" s="124"/>
      <c r="S96" s="124"/>
    </row>
    <row r="97" spans="12:19" ht="14.25">
      <c r="L97" s="124"/>
      <c r="M97" s="124"/>
      <c r="N97" s="124"/>
      <c r="S97" s="124"/>
    </row>
    <row r="98" spans="12:19" ht="14.25">
      <c r="L98" s="124"/>
      <c r="M98" s="124"/>
      <c r="N98" s="124"/>
      <c r="S98" s="124"/>
    </row>
    <row r="99" spans="12:19" ht="14.25">
      <c r="L99" s="124"/>
      <c r="M99" s="124"/>
      <c r="N99" s="124"/>
      <c r="S99" s="124"/>
    </row>
    <row r="100" spans="12:19" ht="14.25">
      <c r="L100" s="124"/>
      <c r="M100" s="124"/>
      <c r="N100" s="124"/>
      <c r="S100" s="124"/>
    </row>
    <row r="101" spans="12:19" ht="14.25">
      <c r="L101" s="124"/>
      <c r="M101" s="124"/>
      <c r="N101" s="124"/>
      <c r="S101" s="124"/>
    </row>
    <row r="102" spans="12:19" ht="14.25">
      <c r="L102" s="124"/>
      <c r="M102" s="124"/>
      <c r="N102" s="124"/>
      <c r="S102" s="124"/>
    </row>
    <row r="103" spans="12:19" ht="14.25">
      <c r="L103" s="124"/>
      <c r="M103" s="124"/>
      <c r="N103" s="124"/>
      <c r="S103" s="124"/>
    </row>
    <row r="104" spans="12:19" ht="14.25">
      <c r="L104" s="124"/>
      <c r="M104" s="124"/>
      <c r="N104" s="124"/>
      <c r="S104" s="124"/>
    </row>
    <row r="105" spans="12:19" ht="14.25">
      <c r="L105" s="124"/>
      <c r="M105" s="124"/>
      <c r="N105" s="124"/>
      <c r="S105" s="124"/>
    </row>
    <row r="106" spans="12:19" ht="14.25">
      <c r="L106" s="124"/>
      <c r="M106" s="124"/>
      <c r="N106" s="124"/>
      <c r="S106" s="124"/>
    </row>
    <row r="107" spans="12:19" ht="14.25">
      <c r="L107" s="124"/>
      <c r="M107" s="124"/>
      <c r="N107" s="124"/>
      <c r="S107" s="124"/>
    </row>
    <row r="108" spans="12:19" ht="14.25">
      <c r="L108" s="124"/>
      <c r="M108" s="124"/>
      <c r="N108" s="124"/>
      <c r="S108" s="124"/>
    </row>
    <row r="109" spans="12:19" ht="14.25">
      <c r="L109" s="124"/>
      <c r="M109" s="124"/>
      <c r="N109" s="124"/>
      <c r="S109" s="124"/>
    </row>
    <row r="110" spans="12:19" ht="14.25">
      <c r="L110" s="124"/>
      <c r="M110" s="124"/>
      <c r="N110" s="124"/>
      <c r="S110" s="124"/>
    </row>
    <row r="111" spans="12:19" ht="14.25">
      <c r="L111" s="124"/>
      <c r="M111" s="124"/>
      <c r="N111" s="124"/>
      <c r="S111" s="124"/>
    </row>
    <row r="112" spans="12:19" ht="14.25">
      <c r="L112" s="124"/>
      <c r="M112" s="124"/>
      <c r="N112" s="124"/>
      <c r="S112" s="124"/>
    </row>
    <row r="113" spans="12:19" ht="14.25">
      <c r="L113" s="124"/>
      <c r="M113" s="124"/>
      <c r="N113" s="124"/>
      <c r="S113" s="124"/>
    </row>
    <row r="114" spans="12:19" ht="14.25">
      <c r="L114" s="124"/>
      <c r="M114" s="124"/>
      <c r="N114" s="124"/>
      <c r="S114" s="124"/>
    </row>
    <row r="115" spans="12:19" ht="14.25">
      <c r="L115" s="124"/>
      <c r="M115" s="124"/>
      <c r="N115" s="124"/>
      <c r="S115" s="124"/>
    </row>
    <row r="116" spans="12:19" ht="14.25">
      <c r="L116" s="124"/>
      <c r="M116" s="124"/>
      <c r="N116" s="124"/>
      <c r="S116" s="124"/>
    </row>
    <row r="117" spans="12:19" ht="14.25">
      <c r="L117" s="124"/>
      <c r="M117" s="124"/>
      <c r="N117" s="124"/>
      <c r="S117" s="124"/>
    </row>
    <row r="118" spans="12:19" ht="14.25">
      <c r="L118" s="124"/>
      <c r="M118" s="124"/>
      <c r="N118" s="124"/>
      <c r="S118" s="124"/>
    </row>
    <row r="119" spans="12:19" ht="14.25">
      <c r="L119" s="124"/>
      <c r="M119" s="124"/>
      <c r="N119" s="124"/>
      <c r="S119" s="124"/>
    </row>
    <row r="120" spans="12:19" ht="14.25">
      <c r="L120" s="124"/>
      <c r="M120" s="124"/>
      <c r="N120" s="124"/>
      <c r="S120" s="124"/>
    </row>
    <row r="121" spans="12:19" ht="14.25">
      <c r="L121" s="124"/>
      <c r="M121" s="124"/>
      <c r="N121" s="124"/>
      <c r="S121" s="124"/>
    </row>
    <row r="122" spans="12:19" ht="14.25">
      <c r="L122" s="124"/>
      <c r="M122" s="124"/>
      <c r="N122" s="124"/>
      <c r="S122" s="124"/>
    </row>
    <row r="123" spans="12:19" ht="14.25">
      <c r="L123" s="124"/>
      <c r="M123" s="124"/>
      <c r="N123" s="124"/>
      <c r="S123" s="124"/>
    </row>
    <row r="124" spans="12:19" ht="14.25">
      <c r="L124" s="124"/>
      <c r="M124" s="124"/>
      <c r="N124" s="124"/>
      <c r="S124" s="124"/>
    </row>
    <row r="125" spans="12:19" ht="14.25">
      <c r="L125" s="124"/>
      <c r="M125" s="124"/>
      <c r="N125" s="124"/>
      <c r="S125" s="124"/>
    </row>
    <row r="126" spans="12:19" ht="14.25">
      <c r="L126" s="124"/>
      <c r="M126" s="124"/>
      <c r="N126" s="124"/>
      <c r="S126" s="124"/>
    </row>
    <row r="127" spans="12:19" ht="14.25">
      <c r="L127" s="124"/>
      <c r="M127" s="124"/>
      <c r="N127" s="124"/>
      <c r="S127" s="124"/>
    </row>
    <row r="128" spans="12:19" ht="14.25">
      <c r="L128" s="124"/>
      <c r="M128" s="124"/>
      <c r="N128" s="124"/>
      <c r="S128" s="124"/>
    </row>
    <row r="129" spans="12:19" ht="14.25">
      <c r="L129" s="124"/>
      <c r="M129" s="124"/>
      <c r="N129" s="124"/>
      <c r="S129" s="124"/>
    </row>
    <row r="130" spans="12:19" ht="14.25">
      <c r="L130" s="124"/>
      <c r="M130" s="124"/>
      <c r="N130" s="124"/>
      <c r="S130" s="124"/>
    </row>
    <row r="131" spans="12:19" ht="14.25">
      <c r="L131" s="124"/>
      <c r="M131" s="124"/>
      <c r="N131" s="124"/>
      <c r="S131" s="124"/>
    </row>
    <row r="132" spans="12:19" ht="14.25">
      <c r="L132" s="124"/>
      <c r="M132" s="124"/>
      <c r="N132" s="124"/>
      <c r="S132" s="124"/>
    </row>
    <row r="133" spans="12:19" ht="14.25">
      <c r="L133" s="124"/>
      <c r="M133" s="124"/>
      <c r="N133" s="124"/>
      <c r="S133" s="124"/>
    </row>
    <row r="134" spans="12:19" ht="14.25">
      <c r="L134" s="124"/>
      <c r="M134" s="124"/>
      <c r="N134" s="124"/>
      <c r="S134" s="124"/>
    </row>
    <row r="135" spans="12:19" ht="14.25">
      <c r="L135" s="124"/>
      <c r="M135" s="124"/>
      <c r="N135" s="124"/>
      <c r="S135" s="124"/>
    </row>
    <row r="136" spans="12:19" ht="14.25">
      <c r="L136" s="124"/>
      <c r="M136" s="124"/>
      <c r="N136" s="124"/>
      <c r="S136" s="124"/>
    </row>
    <row r="137" spans="12:19" ht="14.25">
      <c r="L137" s="124"/>
      <c r="M137" s="124"/>
      <c r="N137" s="124"/>
      <c r="S137" s="124"/>
    </row>
    <row r="138" spans="12:19" ht="14.25">
      <c r="L138" s="124"/>
      <c r="M138" s="124"/>
      <c r="N138" s="124"/>
      <c r="S138" s="124"/>
    </row>
    <row r="139" spans="12:19" ht="14.25">
      <c r="L139" s="124"/>
      <c r="M139" s="124"/>
      <c r="N139" s="124"/>
      <c r="S139" s="124"/>
    </row>
    <row r="140" spans="12:19" ht="14.25">
      <c r="L140" s="124"/>
      <c r="M140" s="124"/>
      <c r="N140" s="124"/>
      <c r="S140" s="124"/>
    </row>
    <row r="141" spans="12:19" ht="14.25">
      <c r="L141" s="124"/>
      <c r="M141" s="124"/>
      <c r="N141" s="124"/>
      <c r="S141" s="124"/>
    </row>
    <row r="142" spans="12:19" ht="14.25">
      <c r="L142" s="124"/>
      <c r="M142" s="124"/>
      <c r="N142" s="124"/>
      <c r="S142" s="124"/>
    </row>
    <row r="143" spans="12:19" ht="14.25">
      <c r="L143" s="124"/>
      <c r="M143" s="124"/>
      <c r="N143" s="124"/>
      <c r="S143" s="124"/>
    </row>
    <row r="144" spans="12:19" ht="14.25">
      <c r="L144" s="124"/>
      <c r="M144" s="124"/>
      <c r="N144" s="124"/>
      <c r="S144" s="124"/>
    </row>
    <row r="145" spans="12:19" ht="14.25">
      <c r="L145" s="124"/>
      <c r="M145" s="124"/>
      <c r="N145" s="124"/>
      <c r="S145" s="124"/>
    </row>
    <row r="146" spans="12:19" ht="14.25">
      <c r="L146" s="124"/>
      <c r="M146" s="124"/>
      <c r="N146" s="124"/>
      <c r="S146" s="124"/>
    </row>
    <row r="147" spans="12:19" ht="14.25">
      <c r="L147" s="124"/>
      <c r="M147" s="124"/>
      <c r="N147" s="124"/>
      <c r="S147" s="124"/>
    </row>
    <row r="148" spans="12:19" ht="14.25">
      <c r="L148" s="124"/>
      <c r="M148" s="124"/>
      <c r="N148" s="124"/>
      <c r="S148" s="124"/>
    </row>
    <row r="149" spans="12:19" ht="14.25">
      <c r="L149" s="124"/>
      <c r="M149" s="124"/>
      <c r="N149" s="124"/>
      <c r="S149" s="124"/>
    </row>
    <row r="150" spans="12:19" ht="14.25">
      <c r="L150" s="124"/>
      <c r="M150" s="124"/>
      <c r="N150" s="124"/>
      <c r="S150" s="124"/>
    </row>
    <row r="151" spans="12:19" ht="14.25">
      <c r="L151" s="124"/>
      <c r="M151" s="124"/>
      <c r="N151" s="124"/>
      <c r="S151" s="124"/>
    </row>
    <row r="152" spans="12:19" ht="14.25">
      <c r="L152" s="124"/>
      <c r="M152" s="124"/>
      <c r="N152" s="124"/>
      <c r="S152" s="124"/>
    </row>
    <row r="153" spans="12:19" ht="14.25">
      <c r="L153" s="124"/>
      <c r="M153" s="124"/>
      <c r="N153" s="124"/>
      <c r="S153" s="124"/>
    </row>
    <row r="154" spans="12:19" ht="14.25">
      <c r="L154" s="124"/>
      <c r="M154" s="124"/>
      <c r="N154" s="124"/>
      <c r="S154" s="124"/>
    </row>
    <row r="155" spans="12:19" ht="14.25">
      <c r="L155" s="124"/>
      <c r="M155" s="124"/>
      <c r="N155" s="124"/>
      <c r="S155" s="124"/>
    </row>
    <row r="156" spans="12:19" ht="14.25">
      <c r="L156" s="124"/>
      <c r="M156" s="124"/>
      <c r="N156" s="124"/>
      <c r="S156" s="124"/>
    </row>
    <row r="157" spans="12:19" ht="14.25">
      <c r="L157" s="124"/>
      <c r="M157" s="124"/>
      <c r="N157" s="124"/>
      <c r="S157" s="124"/>
    </row>
    <row r="158" spans="12:19" ht="14.25">
      <c r="L158" s="124"/>
      <c r="M158" s="124"/>
      <c r="N158" s="124"/>
      <c r="S158" s="124"/>
    </row>
    <row r="159" spans="12:19" ht="14.25">
      <c r="L159" s="124"/>
      <c r="M159" s="124"/>
      <c r="N159" s="124"/>
      <c r="S159" s="124"/>
    </row>
    <row r="160" spans="12:19" ht="14.25">
      <c r="L160" s="124"/>
      <c r="M160" s="124"/>
      <c r="N160" s="124"/>
      <c r="S160" s="124"/>
    </row>
    <row r="161" spans="12:19" ht="14.25">
      <c r="L161" s="124"/>
      <c r="M161" s="124"/>
      <c r="N161" s="124"/>
      <c r="S161" s="124"/>
    </row>
    <row r="162" spans="12:19" ht="14.25">
      <c r="L162" s="124"/>
      <c r="M162" s="124"/>
      <c r="N162" s="124"/>
      <c r="S162" s="124"/>
    </row>
    <row r="163" spans="12:19" ht="14.25">
      <c r="L163" s="124"/>
      <c r="M163" s="124"/>
      <c r="N163" s="124"/>
      <c r="S163" s="124"/>
    </row>
    <row r="164" spans="12:19" ht="14.25">
      <c r="L164" s="124"/>
      <c r="M164" s="124"/>
      <c r="N164" s="124"/>
      <c r="S164" s="124"/>
    </row>
    <row r="165" spans="12:19" ht="14.25">
      <c r="L165" s="124"/>
      <c r="M165" s="124"/>
      <c r="N165" s="124"/>
      <c r="S165" s="124"/>
    </row>
    <row r="166" spans="12:19" ht="14.25">
      <c r="L166" s="124"/>
      <c r="M166" s="124"/>
      <c r="N166" s="124"/>
      <c r="S166" s="124"/>
    </row>
    <row r="167" spans="12:19" ht="14.25">
      <c r="L167" s="124"/>
      <c r="M167" s="124"/>
      <c r="N167" s="124"/>
      <c r="S167" s="124"/>
    </row>
    <row r="168" spans="12:19" ht="14.25">
      <c r="L168" s="124"/>
      <c r="M168" s="124"/>
      <c r="N168" s="124"/>
      <c r="S168" s="124"/>
    </row>
    <row r="169" spans="12:19" ht="14.25">
      <c r="L169" s="124"/>
      <c r="M169" s="124"/>
      <c r="N169" s="124"/>
      <c r="S169" s="124"/>
    </row>
    <row r="170" spans="12:19" ht="14.25">
      <c r="L170" s="124"/>
      <c r="M170" s="124"/>
      <c r="N170" s="124"/>
      <c r="S170" s="124"/>
    </row>
    <row r="171" spans="12:19" ht="14.25">
      <c r="L171" s="124"/>
      <c r="M171" s="124"/>
      <c r="N171" s="124"/>
      <c r="S171" s="124"/>
    </row>
    <row r="172" spans="12:19" ht="14.25">
      <c r="L172" s="124"/>
      <c r="M172" s="124"/>
      <c r="N172" s="124"/>
      <c r="S172" s="124"/>
    </row>
    <row r="173" spans="12:19" ht="14.25">
      <c r="L173" s="124"/>
      <c r="M173" s="124"/>
      <c r="N173" s="124"/>
      <c r="S173" s="124"/>
    </row>
    <row r="174" spans="12:19" ht="14.25">
      <c r="L174" s="124"/>
      <c r="M174" s="124"/>
      <c r="N174" s="124"/>
      <c r="S174" s="124"/>
    </row>
    <row r="175" spans="12:19" ht="14.25">
      <c r="L175" s="124"/>
      <c r="M175" s="124"/>
      <c r="N175" s="124"/>
      <c r="S175" s="124"/>
    </row>
    <row r="176" spans="12:19" ht="14.25">
      <c r="L176" s="124"/>
      <c r="M176" s="124"/>
      <c r="N176" s="124"/>
      <c r="S176" s="124"/>
    </row>
    <row r="177" spans="12:19" ht="14.25">
      <c r="L177" s="124"/>
      <c r="M177" s="124"/>
      <c r="N177" s="124"/>
      <c r="S177" s="124"/>
    </row>
    <row r="178" spans="12:19" ht="14.25">
      <c r="L178" s="124"/>
      <c r="M178" s="124"/>
      <c r="N178" s="124"/>
      <c r="S178" s="124"/>
    </row>
    <row r="179" spans="12:19" ht="14.25">
      <c r="L179" s="124"/>
      <c r="M179" s="124"/>
      <c r="N179" s="124"/>
      <c r="S179" s="124"/>
    </row>
    <row r="180" spans="12:19" ht="14.25">
      <c r="L180" s="124"/>
      <c r="M180" s="124"/>
      <c r="N180" s="124"/>
      <c r="S180" s="124"/>
    </row>
    <row r="181" spans="12:19" ht="14.25">
      <c r="L181" s="124"/>
      <c r="M181" s="124"/>
      <c r="N181" s="124"/>
      <c r="S181" s="124"/>
    </row>
    <row r="182" spans="12:19" ht="14.25">
      <c r="L182" s="124"/>
      <c r="M182" s="124"/>
      <c r="N182" s="124"/>
      <c r="S182" s="124"/>
    </row>
    <row r="183" spans="12:19" ht="14.25">
      <c r="L183" s="124"/>
      <c r="M183" s="124"/>
      <c r="N183" s="124"/>
      <c r="S183" s="124"/>
    </row>
    <row r="184" spans="12:19" ht="14.25">
      <c r="L184" s="124"/>
      <c r="M184" s="124"/>
      <c r="N184" s="124"/>
      <c r="S184" s="124"/>
    </row>
    <row r="185" spans="12:19" ht="14.25">
      <c r="L185" s="124"/>
      <c r="M185" s="124"/>
      <c r="N185" s="124"/>
      <c r="S185" s="124"/>
    </row>
    <row r="186" spans="12:19" ht="14.25">
      <c r="L186" s="124"/>
      <c r="M186" s="124"/>
      <c r="N186" s="124"/>
      <c r="S186" s="124"/>
    </row>
    <row r="187" spans="12:19" ht="14.25">
      <c r="L187" s="124"/>
      <c r="M187" s="124"/>
      <c r="N187" s="124"/>
      <c r="S187" s="124"/>
    </row>
    <row r="188" spans="12:19" ht="14.25">
      <c r="L188" s="124"/>
      <c r="M188" s="124"/>
      <c r="N188" s="124"/>
      <c r="S188" s="124"/>
    </row>
    <row r="189" spans="12:19" ht="14.25">
      <c r="L189" s="124"/>
      <c r="M189" s="124"/>
      <c r="N189" s="124"/>
      <c r="S189" s="124"/>
    </row>
    <row r="190" spans="12:19" ht="14.25">
      <c r="L190" s="124"/>
      <c r="M190" s="124"/>
      <c r="N190" s="124"/>
      <c r="S190" s="124"/>
    </row>
    <row r="191" spans="12:19" ht="14.25">
      <c r="L191" s="124"/>
      <c r="M191" s="124"/>
      <c r="N191" s="124"/>
      <c r="S191" s="124"/>
    </row>
    <row r="192" spans="12:19" ht="14.25">
      <c r="L192" s="124"/>
      <c r="M192" s="124"/>
      <c r="N192" s="124"/>
      <c r="S192" s="124"/>
    </row>
    <row r="193" spans="12:19" ht="14.25">
      <c r="L193" s="124"/>
      <c r="M193" s="124"/>
      <c r="N193" s="124"/>
      <c r="S193" s="124"/>
    </row>
    <row r="194" spans="12:19" ht="14.25">
      <c r="L194" s="124"/>
      <c r="M194" s="124"/>
      <c r="N194" s="124"/>
      <c r="S194" s="124"/>
    </row>
    <row r="195" spans="12:19" ht="14.25">
      <c r="L195" s="124"/>
      <c r="M195" s="124"/>
      <c r="N195" s="124"/>
      <c r="S195" s="124"/>
    </row>
    <row r="196" spans="12:19" ht="14.25">
      <c r="L196" s="124"/>
      <c r="M196" s="124"/>
      <c r="N196" s="124"/>
      <c r="S196" s="124"/>
    </row>
    <row r="197" spans="12:19" ht="14.25">
      <c r="L197" s="124"/>
      <c r="M197" s="124"/>
      <c r="N197" s="124"/>
      <c r="S197" s="124"/>
    </row>
    <row r="198" spans="12:19" ht="14.25">
      <c r="L198" s="124"/>
      <c r="M198" s="124"/>
      <c r="N198" s="124"/>
      <c r="S198" s="124"/>
    </row>
    <row r="199" spans="12:19" ht="14.25">
      <c r="L199" s="124"/>
      <c r="M199" s="124"/>
      <c r="N199" s="124"/>
      <c r="S199" s="124"/>
    </row>
    <row r="200" spans="12:19" ht="14.25">
      <c r="L200" s="124"/>
      <c r="M200" s="124"/>
      <c r="N200" s="124"/>
      <c r="S200" s="124"/>
    </row>
    <row r="201" spans="12:19" ht="14.25">
      <c r="L201" s="124"/>
      <c r="M201" s="124"/>
      <c r="N201" s="124"/>
      <c r="S201" s="124"/>
    </row>
    <row r="202" spans="12:19" ht="14.25">
      <c r="L202" s="124"/>
      <c r="M202" s="124"/>
      <c r="N202" s="124"/>
      <c r="S202" s="124"/>
    </row>
    <row r="203" spans="12:19" ht="14.25">
      <c r="L203" s="124"/>
      <c r="M203" s="124"/>
      <c r="N203" s="124"/>
      <c r="S203" s="124"/>
    </row>
    <row r="204" spans="12:19" ht="14.25">
      <c r="L204" s="124"/>
      <c r="M204" s="124"/>
      <c r="N204" s="124"/>
      <c r="S204" s="124"/>
    </row>
    <row r="205" spans="12:19" ht="14.25">
      <c r="L205" s="124"/>
      <c r="M205" s="124"/>
      <c r="N205" s="124"/>
      <c r="S205" s="124"/>
    </row>
    <row r="206" spans="12:19" ht="14.25">
      <c r="L206" s="124"/>
      <c r="M206" s="124"/>
      <c r="N206" s="124"/>
      <c r="S206" s="124"/>
    </row>
    <row r="207" spans="12:19" ht="14.25">
      <c r="L207" s="124"/>
      <c r="M207" s="124"/>
      <c r="N207" s="124"/>
      <c r="S207" s="124"/>
    </row>
    <row r="208" spans="12:19" ht="14.25">
      <c r="L208" s="124"/>
      <c r="M208" s="124"/>
      <c r="N208" s="124"/>
      <c r="S208" s="124"/>
    </row>
    <row r="209" spans="12:19" ht="14.25">
      <c r="L209" s="124"/>
      <c r="M209" s="124"/>
      <c r="N209" s="124"/>
      <c r="S209" s="124"/>
    </row>
    <row r="210" spans="12:19" ht="14.25">
      <c r="L210" s="124"/>
      <c r="M210" s="124"/>
      <c r="N210" s="124"/>
      <c r="S210" s="124"/>
    </row>
    <row r="211" spans="12:19" ht="14.25">
      <c r="L211" s="124"/>
      <c r="M211" s="124"/>
      <c r="N211" s="124"/>
      <c r="S211" s="124"/>
    </row>
    <row r="212" spans="12:19" ht="14.25">
      <c r="L212" s="124"/>
      <c r="M212" s="124"/>
      <c r="N212" s="124"/>
      <c r="S212" s="124"/>
    </row>
    <row r="213" spans="12:19" ht="14.25">
      <c r="L213" s="124"/>
      <c r="M213" s="124"/>
      <c r="N213" s="124"/>
      <c r="S213" s="124"/>
    </row>
    <row r="214" spans="12:19" ht="14.25">
      <c r="L214" s="124"/>
      <c r="M214" s="124"/>
      <c r="N214" s="124"/>
      <c r="S214" s="124"/>
    </row>
    <row r="215" spans="12:19" ht="14.25">
      <c r="L215" s="124"/>
      <c r="M215" s="124"/>
      <c r="N215" s="124"/>
      <c r="S215" s="124"/>
    </row>
    <row r="216" spans="12:19" ht="14.25">
      <c r="L216" s="124"/>
      <c r="M216" s="124"/>
      <c r="N216" s="124"/>
      <c r="S216" s="124"/>
    </row>
    <row r="217" spans="12:19" ht="14.25">
      <c r="L217" s="124"/>
      <c r="M217" s="124"/>
      <c r="N217" s="124"/>
      <c r="S217" s="124"/>
    </row>
    <row r="218" spans="12:19" ht="14.25">
      <c r="L218" s="124"/>
      <c r="M218" s="124"/>
      <c r="N218" s="124"/>
      <c r="S218" s="124"/>
    </row>
    <row r="219" spans="12:19" ht="14.25">
      <c r="L219" s="124"/>
      <c r="M219" s="124"/>
      <c r="N219" s="124"/>
      <c r="S219" s="124"/>
    </row>
    <row r="220" spans="12:19" ht="14.25">
      <c r="L220" s="124"/>
      <c r="M220" s="124"/>
      <c r="N220" s="124"/>
      <c r="S220" s="124"/>
    </row>
    <row r="221" spans="12:19" ht="14.25">
      <c r="L221" s="124"/>
      <c r="M221" s="124"/>
      <c r="N221" s="124"/>
      <c r="S221" s="124"/>
    </row>
    <row r="222" spans="12:19" ht="14.25">
      <c r="L222" s="124"/>
      <c r="M222" s="124"/>
      <c r="N222" s="124"/>
      <c r="S222" s="124"/>
    </row>
    <row r="223" spans="12:19" ht="14.25">
      <c r="L223" s="124"/>
      <c r="M223" s="124"/>
      <c r="N223" s="124"/>
      <c r="S223" s="124"/>
    </row>
    <row r="224" spans="12:19" ht="14.25">
      <c r="L224" s="124"/>
      <c r="M224" s="124"/>
      <c r="N224" s="124"/>
      <c r="S224" s="124"/>
    </row>
    <row r="225" spans="12:19" ht="14.25">
      <c r="L225" s="124"/>
      <c r="M225" s="124"/>
      <c r="N225" s="124"/>
      <c r="S225" s="124"/>
    </row>
    <row r="226" spans="12:19" ht="14.25">
      <c r="L226" s="124"/>
      <c r="M226" s="124"/>
      <c r="N226" s="124"/>
      <c r="S226" s="124"/>
    </row>
    <row r="227" spans="12:19" ht="14.25">
      <c r="L227" s="124"/>
      <c r="M227" s="124"/>
      <c r="N227" s="124"/>
      <c r="S227" s="124"/>
    </row>
    <row r="228" spans="12:19" ht="14.25">
      <c r="L228" s="124"/>
      <c r="M228" s="124"/>
      <c r="N228" s="124"/>
      <c r="S228" s="124"/>
    </row>
    <row r="229" spans="12:19" ht="14.25">
      <c r="L229" s="124"/>
      <c r="M229" s="124"/>
      <c r="N229" s="124"/>
      <c r="S229" s="124"/>
    </row>
    <row r="230" spans="12:19" ht="14.25">
      <c r="L230" s="124"/>
      <c r="M230" s="124"/>
      <c r="N230" s="124"/>
      <c r="S230" s="124"/>
    </row>
    <row r="231" spans="12:19" ht="14.25">
      <c r="L231" s="124"/>
      <c r="M231" s="124"/>
      <c r="N231" s="124"/>
      <c r="S231" s="124"/>
    </row>
    <row r="232" spans="12:19" ht="14.25">
      <c r="L232" s="124"/>
      <c r="M232" s="124"/>
      <c r="N232" s="124"/>
      <c r="S232" s="124"/>
    </row>
    <row r="233" spans="12:19" ht="14.25">
      <c r="L233" s="124"/>
      <c r="M233" s="124"/>
      <c r="N233" s="124"/>
      <c r="S233" s="124"/>
    </row>
    <row r="234" spans="12:19" ht="14.25">
      <c r="L234" s="124"/>
      <c r="M234" s="124"/>
      <c r="N234" s="124"/>
      <c r="S234" s="124"/>
    </row>
    <row r="235" spans="12:19" ht="14.25">
      <c r="L235" s="124"/>
      <c r="M235" s="124"/>
      <c r="N235" s="124"/>
      <c r="S235" s="124"/>
    </row>
    <row r="236" spans="12:19" ht="14.25">
      <c r="L236" s="124"/>
      <c r="M236" s="124"/>
      <c r="N236" s="124"/>
      <c r="S236" s="124"/>
    </row>
    <row r="237" spans="12:19" ht="14.25">
      <c r="L237" s="124"/>
      <c r="M237" s="124"/>
      <c r="N237" s="124"/>
      <c r="S237" s="124"/>
    </row>
    <row r="238" spans="12:19" ht="14.25">
      <c r="L238" s="124"/>
      <c r="M238" s="124"/>
      <c r="N238" s="124"/>
      <c r="S238" s="124"/>
    </row>
    <row r="239" spans="12:19" ht="14.25">
      <c r="L239" s="124"/>
      <c r="M239" s="124"/>
      <c r="N239" s="124"/>
      <c r="S239" s="124"/>
    </row>
    <row r="240" spans="12:19" ht="14.25">
      <c r="L240" s="124"/>
      <c r="M240" s="124"/>
      <c r="N240" s="124"/>
      <c r="S240" s="124"/>
    </row>
    <row r="241" spans="12:19" ht="14.25">
      <c r="L241" s="124"/>
      <c r="M241" s="124"/>
      <c r="N241" s="124"/>
      <c r="S241" s="124"/>
    </row>
    <row r="242" spans="12:19" ht="14.25">
      <c r="L242" s="124"/>
      <c r="M242" s="124"/>
      <c r="N242" s="124"/>
      <c r="S242" s="124"/>
    </row>
    <row r="243" spans="12:19" ht="14.25">
      <c r="L243" s="124"/>
      <c r="M243" s="124"/>
      <c r="N243" s="124"/>
      <c r="S243" s="124"/>
    </row>
    <row r="244" spans="12:19" ht="14.25">
      <c r="L244" s="124"/>
      <c r="M244" s="124"/>
      <c r="N244" s="124"/>
      <c r="S244" s="124"/>
    </row>
    <row r="245" spans="12:19" ht="14.25">
      <c r="L245" s="124"/>
      <c r="M245" s="124"/>
      <c r="N245" s="124"/>
      <c r="S245" s="124"/>
    </row>
    <row r="246" spans="12:19" ht="14.25">
      <c r="L246" s="124"/>
      <c r="M246" s="124"/>
      <c r="N246" s="124"/>
      <c r="S246" s="124"/>
    </row>
    <row r="247" spans="12:19" ht="14.25">
      <c r="L247" s="124"/>
      <c r="M247" s="124"/>
      <c r="N247" s="124"/>
      <c r="S247" s="124"/>
    </row>
    <row r="248" spans="12:19" ht="14.25">
      <c r="L248" s="124"/>
      <c r="M248" s="124"/>
      <c r="N248" s="124"/>
      <c r="S248" s="124"/>
    </row>
    <row r="249" spans="12:19" ht="14.25">
      <c r="L249" s="124"/>
      <c r="M249" s="124"/>
      <c r="N249" s="124"/>
      <c r="S249" s="124"/>
    </row>
    <row r="250" spans="12:19" ht="14.25">
      <c r="L250" s="124"/>
      <c r="M250" s="124"/>
      <c r="N250" s="124"/>
      <c r="S250" s="124"/>
    </row>
    <row r="251" spans="12:19" ht="14.25">
      <c r="L251" s="124"/>
      <c r="M251" s="124"/>
      <c r="N251" s="124"/>
      <c r="S251" s="124"/>
    </row>
    <row r="252" spans="12:19" ht="14.25">
      <c r="L252" s="124"/>
      <c r="M252" s="124"/>
      <c r="N252" s="124"/>
      <c r="S252" s="124"/>
    </row>
    <row r="253" spans="12:19" ht="14.25">
      <c r="L253" s="124"/>
      <c r="M253" s="124"/>
      <c r="N253" s="124"/>
      <c r="S253" s="124"/>
    </row>
    <row r="254" spans="12:19" ht="14.25">
      <c r="L254" s="124"/>
      <c r="M254" s="124"/>
      <c r="N254" s="124"/>
      <c r="S254" s="124"/>
    </row>
    <row r="255" spans="12:19" ht="14.25">
      <c r="L255" s="124"/>
      <c r="M255" s="124"/>
      <c r="N255" s="124"/>
      <c r="S255" s="124"/>
    </row>
    <row r="256" spans="12:19" ht="14.25">
      <c r="L256" s="124"/>
      <c r="M256" s="124"/>
      <c r="N256" s="124"/>
      <c r="S256" s="124"/>
    </row>
    <row r="257" spans="12:19" ht="14.25">
      <c r="L257" s="124"/>
      <c r="M257" s="124"/>
      <c r="N257" s="124"/>
      <c r="S257" s="124"/>
    </row>
    <row r="258" spans="12:19" ht="14.25">
      <c r="L258" s="124"/>
      <c r="M258" s="124"/>
      <c r="N258" s="124"/>
      <c r="S258" s="124"/>
    </row>
    <row r="259" spans="12:19" ht="14.25">
      <c r="L259" s="124"/>
      <c r="M259" s="124"/>
      <c r="N259" s="124"/>
      <c r="S259" s="124"/>
    </row>
    <row r="260" spans="12:19" ht="14.25">
      <c r="L260" s="124"/>
      <c r="M260" s="124"/>
      <c r="N260" s="124"/>
      <c r="S260" s="124"/>
    </row>
    <row r="261" spans="12:19" ht="14.25">
      <c r="L261" s="124"/>
      <c r="M261" s="124"/>
      <c r="N261" s="124"/>
      <c r="S261" s="124"/>
    </row>
    <row r="262" spans="12:19" ht="14.25">
      <c r="L262" s="124"/>
      <c r="M262" s="124"/>
      <c r="N262" s="124"/>
      <c r="S262" s="124"/>
    </row>
    <row r="263" spans="12:19" ht="14.25">
      <c r="L263" s="124"/>
      <c r="M263" s="124"/>
      <c r="N263" s="124"/>
      <c r="S263" s="124"/>
    </row>
    <row r="264" spans="12:19" ht="14.25">
      <c r="L264" s="124"/>
      <c r="M264" s="124"/>
      <c r="N264" s="124"/>
      <c r="S264" s="124"/>
    </row>
    <row r="265" spans="12:19" ht="14.25">
      <c r="L265" s="124"/>
      <c r="M265" s="124"/>
      <c r="N265" s="124"/>
      <c r="S265" s="124"/>
    </row>
    <row r="266" spans="12:19" ht="14.25">
      <c r="L266" s="124"/>
      <c r="M266" s="124"/>
      <c r="N266" s="124"/>
      <c r="S266" s="124"/>
    </row>
    <row r="267" spans="12:19" ht="14.25">
      <c r="L267" s="124"/>
      <c r="M267" s="124"/>
      <c r="N267" s="124"/>
      <c r="S267" s="124"/>
    </row>
    <row r="268" spans="12:19" ht="14.25">
      <c r="L268" s="124"/>
      <c r="M268" s="124"/>
      <c r="N268" s="124"/>
      <c r="S268" s="124"/>
    </row>
    <row r="269" spans="12:19" ht="14.25">
      <c r="L269" s="124"/>
      <c r="M269" s="124"/>
      <c r="N269" s="124"/>
      <c r="S269" s="124"/>
    </row>
    <row r="270" spans="12:19" ht="14.25">
      <c r="L270" s="124"/>
      <c r="M270" s="124"/>
      <c r="N270" s="124"/>
      <c r="S270" s="124"/>
    </row>
    <row r="271" spans="12:19" ht="14.25">
      <c r="L271" s="124"/>
      <c r="M271" s="124"/>
      <c r="N271" s="124"/>
      <c r="S271" s="124"/>
    </row>
    <row r="272" spans="12:19" ht="14.25">
      <c r="L272" s="124"/>
      <c r="M272" s="124"/>
      <c r="N272" s="124"/>
      <c r="S272" s="124"/>
    </row>
    <row r="273" spans="12:19" ht="14.25">
      <c r="L273" s="124"/>
      <c r="M273" s="124"/>
      <c r="N273" s="124"/>
      <c r="S273" s="124"/>
    </row>
    <row r="274" spans="12:19" ht="14.25">
      <c r="L274" s="124"/>
      <c r="M274" s="124"/>
      <c r="N274" s="124"/>
      <c r="S274" s="124"/>
    </row>
    <row r="275" spans="12:19" ht="14.25">
      <c r="L275" s="124"/>
      <c r="M275" s="124"/>
      <c r="N275" s="124"/>
      <c r="S275" s="124"/>
    </row>
    <row r="276" spans="12:19" ht="14.25">
      <c r="L276" s="124"/>
      <c r="M276" s="124"/>
      <c r="N276" s="124"/>
      <c r="S276" s="124"/>
    </row>
    <row r="277" spans="12:19" ht="14.25">
      <c r="L277" s="124"/>
      <c r="M277" s="124"/>
      <c r="N277" s="124"/>
      <c r="S277" s="124"/>
    </row>
    <row r="278" spans="12:19" ht="14.25">
      <c r="L278" s="124"/>
      <c r="M278" s="124"/>
      <c r="N278" s="124"/>
      <c r="S278" s="124"/>
    </row>
    <row r="279" spans="12:19" ht="14.25">
      <c r="L279" s="124"/>
      <c r="M279" s="124"/>
      <c r="N279" s="124"/>
      <c r="S279" s="124"/>
    </row>
    <row r="280" spans="12:19" ht="14.25">
      <c r="L280" s="124"/>
      <c r="M280" s="124"/>
      <c r="N280" s="124"/>
      <c r="S280" s="124"/>
    </row>
    <row r="281" spans="12:19" ht="14.25">
      <c r="L281" s="124"/>
      <c r="M281" s="124"/>
      <c r="N281" s="124"/>
      <c r="S281" s="124"/>
    </row>
    <row r="282" spans="12:19" ht="14.25">
      <c r="L282" s="124"/>
      <c r="M282" s="124"/>
      <c r="N282" s="124"/>
      <c r="S282" s="124"/>
    </row>
    <row r="283" spans="12:19" ht="14.25">
      <c r="L283" s="124"/>
      <c r="M283" s="124"/>
      <c r="N283" s="124"/>
      <c r="S283" s="124"/>
    </row>
    <row r="284" spans="12:19" ht="14.25">
      <c r="L284" s="124"/>
      <c r="M284" s="124"/>
      <c r="N284" s="124"/>
      <c r="S284" s="124"/>
    </row>
    <row r="285" spans="12:19" ht="14.25">
      <c r="L285" s="124"/>
      <c r="M285" s="124"/>
      <c r="N285" s="124"/>
      <c r="S285" s="124"/>
    </row>
    <row r="286" spans="12:19" ht="14.25">
      <c r="L286" s="124"/>
      <c r="M286" s="124"/>
      <c r="N286" s="124"/>
      <c r="S286" s="124"/>
    </row>
    <row r="287" spans="12:19" ht="14.25">
      <c r="L287" s="124"/>
      <c r="M287" s="124"/>
      <c r="N287" s="124"/>
      <c r="S287" s="124"/>
    </row>
    <row r="288" spans="12:19" ht="14.25">
      <c r="L288" s="124"/>
      <c r="M288" s="124"/>
      <c r="N288" s="124"/>
      <c r="S288" s="124"/>
    </row>
    <row r="289" spans="12:19" ht="14.25">
      <c r="L289" s="124"/>
      <c r="M289" s="124"/>
      <c r="N289" s="124"/>
      <c r="S289" s="124"/>
    </row>
    <row r="290" spans="12:19" ht="14.25">
      <c r="L290" s="124"/>
      <c r="M290" s="124"/>
      <c r="N290" s="124"/>
      <c r="S290" s="124"/>
    </row>
    <row r="291" spans="12:19" ht="14.25">
      <c r="L291" s="124"/>
      <c r="M291" s="124"/>
      <c r="N291" s="124"/>
      <c r="S291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3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7109375" style="22" customWidth="1"/>
    <col min="2" max="2" width="39.57421875" style="10" bestFit="1" customWidth="1"/>
    <col min="3" max="3" width="1.421875" style="10" customWidth="1"/>
    <col min="4" max="6" width="10.00390625" style="75" bestFit="1" customWidth="1"/>
    <col min="7" max="7" width="2.57421875" style="75" customWidth="1"/>
    <col min="8" max="8" width="10.00390625" style="75" bestFit="1" customWidth="1"/>
    <col min="9" max="9" width="9.8515625" style="75" bestFit="1" customWidth="1"/>
    <col min="10" max="10" width="9.8515625" style="75" customWidth="1"/>
    <col min="11" max="11" width="9.8515625" style="75" bestFit="1" customWidth="1"/>
    <col min="12" max="14" width="9.8515625" style="75" customWidth="1"/>
    <col min="15" max="15" width="9.8515625" style="122" bestFit="1" customWidth="1"/>
    <col min="16" max="16" width="7.8515625" style="75" customWidth="1"/>
    <col min="17" max="17" width="8.7109375" style="75" bestFit="1" customWidth="1"/>
    <col min="18" max="18" width="3.57421875" style="75" customWidth="1"/>
    <col min="19" max="19" width="9.8515625" style="75" customWidth="1"/>
    <col min="20" max="20" width="9.28125" style="122" bestFit="1" customWidth="1"/>
    <col min="21" max="21" width="8.57421875" style="75" customWidth="1"/>
    <col min="22" max="22" width="9.140625" style="22" customWidth="1"/>
    <col min="23" max="23" width="10.8515625" style="22" bestFit="1" customWidth="1"/>
    <col min="24" max="16384" width="9.140625" style="22" customWidth="1"/>
  </cols>
  <sheetData>
    <row r="1" spans="1:21" s="42" customFormat="1" ht="20.25">
      <c r="A1" s="41" t="s">
        <v>56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396" customFormat="1" ht="45">
      <c r="A2" s="401" t="s">
        <v>85</v>
      </c>
      <c r="B2" s="401"/>
      <c r="C2" s="401"/>
      <c r="D2" s="395" t="s">
        <v>65</v>
      </c>
      <c r="E2" s="395" t="s">
        <v>236</v>
      </c>
      <c r="F2" s="395" t="s">
        <v>405</v>
      </c>
      <c r="G2" s="395"/>
      <c r="H2" s="395" t="s">
        <v>2</v>
      </c>
      <c r="I2" s="395" t="s">
        <v>3</v>
      </c>
      <c r="J2" s="395" t="s">
        <v>4</v>
      </c>
      <c r="K2" s="395" t="s">
        <v>235</v>
      </c>
      <c r="L2" s="395" t="s">
        <v>355</v>
      </c>
      <c r="M2" s="395" t="s">
        <v>365</v>
      </c>
      <c r="N2" s="395" t="s">
        <v>379</v>
      </c>
      <c r="O2" s="395" t="s">
        <v>389</v>
      </c>
      <c r="P2" s="395" t="s">
        <v>390</v>
      </c>
      <c r="Q2" s="395" t="s">
        <v>391</v>
      </c>
      <c r="R2" s="395"/>
      <c r="S2" s="395" t="s">
        <v>236</v>
      </c>
      <c r="T2" s="395" t="s">
        <v>405</v>
      </c>
      <c r="U2" s="395" t="s">
        <v>406</v>
      </c>
    </row>
    <row r="3" spans="2:3" ht="6.75" customHeight="1">
      <c r="B3" s="26"/>
      <c r="C3" s="70"/>
    </row>
    <row r="4" spans="1:3" ht="15">
      <c r="A4" s="71" t="s">
        <v>108</v>
      </c>
      <c r="B4" s="22"/>
      <c r="C4" s="22"/>
    </row>
    <row r="5" spans="2:23" s="123" customFormat="1" ht="14.25">
      <c r="B5" s="33" t="s">
        <v>5</v>
      </c>
      <c r="C5" s="70"/>
      <c r="D5" s="75">
        <v>4301</v>
      </c>
      <c r="E5" s="75">
        <v>4455</v>
      </c>
      <c r="F5" s="75">
        <v>4318</v>
      </c>
      <c r="G5" s="75"/>
      <c r="H5" s="75">
        <v>1076</v>
      </c>
      <c r="I5" s="72">
        <v>1112</v>
      </c>
      <c r="J5" s="72">
        <v>1140</v>
      </c>
      <c r="K5" s="72">
        <v>1127</v>
      </c>
      <c r="L5" s="72">
        <v>1066</v>
      </c>
      <c r="M5" s="72">
        <v>1067</v>
      </c>
      <c r="N5" s="72">
        <v>1079</v>
      </c>
      <c r="O5" s="345">
        <v>1106</v>
      </c>
      <c r="P5" s="75">
        <v>2.5023169601482875</v>
      </c>
      <c r="Q5" s="75">
        <v>-1.8633540372670843</v>
      </c>
      <c r="R5" s="75"/>
      <c r="S5" s="72">
        <v>4455</v>
      </c>
      <c r="T5" s="341">
        <v>4318</v>
      </c>
      <c r="U5" s="75">
        <v>-3.0751964085297456</v>
      </c>
      <c r="W5" s="136"/>
    </row>
    <row r="6" spans="2:23" s="123" customFormat="1" ht="14.25">
      <c r="B6" s="33" t="s">
        <v>247</v>
      </c>
      <c r="C6" s="70"/>
      <c r="D6" s="75">
        <v>1274</v>
      </c>
      <c r="E6" s="75">
        <v>1394</v>
      </c>
      <c r="F6" s="75">
        <v>1397</v>
      </c>
      <c r="G6" s="75"/>
      <c r="H6" s="75">
        <v>317</v>
      </c>
      <c r="I6" s="72">
        <v>358</v>
      </c>
      <c r="J6" s="72">
        <v>361</v>
      </c>
      <c r="K6" s="72">
        <v>358</v>
      </c>
      <c r="L6" s="72">
        <v>341</v>
      </c>
      <c r="M6" s="72">
        <v>358</v>
      </c>
      <c r="N6" s="72">
        <v>340</v>
      </c>
      <c r="O6" s="345">
        <v>358</v>
      </c>
      <c r="P6" s="75">
        <v>5.294117647058827</v>
      </c>
      <c r="Q6" s="75">
        <v>0</v>
      </c>
      <c r="R6" s="75"/>
      <c r="S6" s="72">
        <v>1394</v>
      </c>
      <c r="T6" s="341">
        <v>1397</v>
      </c>
      <c r="U6" s="75">
        <v>0.21520803443328962</v>
      </c>
      <c r="W6" s="136"/>
    </row>
    <row r="7" spans="2:23" s="123" customFormat="1" ht="14.25">
      <c r="B7" s="123" t="s">
        <v>380</v>
      </c>
      <c r="C7" s="33"/>
      <c r="D7" s="75">
        <v>456</v>
      </c>
      <c r="E7" s="75">
        <v>754</v>
      </c>
      <c r="F7" s="75">
        <v>1351</v>
      </c>
      <c r="G7" s="75"/>
      <c r="H7" s="75">
        <v>269</v>
      </c>
      <c r="I7" s="72">
        <v>322</v>
      </c>
      <c r="J7" s="72">
        <v>76</v>
      </c>
      <c r="K7" s="72">
        <v>87</v>
      </c>
      <c r="L7" s="72">
        <v>306</v>
      </c>
      <c r="M7" s="72">
        <v>390</v>
      </c>
      <c r="N7" s="72">
        <v>390</v>
      </c>
      <c r="O7" s="345">
        <v>265</v>
      </c>
      <c r="P7" s="75">
        <v>-32.05128205128205</v>
      </c>
      <c r="Q7" s="75" t="s">
        <v>387</v>
      </c>
      <c r="R7" s="75"/>
      <c r="S7" s="72">
        <v>754</v>
      </c>
      <c r="T7" s="341">
        <v>1351</v>
      </c>
      <c r="U7" s="75">
        <v>79.17771883289124</v>
      </c>
      <c r="W7" s="136"/>
    </row>
    <row r="8" spans="2:23" s="123" customFormat="1" ht="14.25">
      <c r="B8" s="33" t="s">
        <v>6</v>
      </c>
      <c r="C8" s="70"/>
      <c r="D8" s="75">
        <v>6031</v>
      </c>
      <c r="E8" s="75">
        <v>6603</v>
      </c>
      <c r="F8" s="75">
        <v>7066</v>
      </c>
      <c r="G8" s="75"/>
      <c r="H8" s="75">
        <v>1662</v>
      </c>
      <c r="I8" s="72">
        <v>1792</v>
      </c>
      <c r="J8" s="72">
        <v>1577</v>
      </c>
      <c r="K8" s="72">
        <v>1572</v>
      </c>
      <c r="L8" s="72">
        <v>1713</v>
      </c>
      <c r="M8" s="72">
        <v>1815</v>
      </c>
      <c r="N8" s="72">
        <v>1809</v>
      </c>
      <c r="O8" s="345">
        <v>1729</v>
      </c>
      <c r="P8" s="75">
        <v>-4.422332780541738</v>
      </c>
      <c r="Q8" s="75">
        <v>9.98727735368956</v>
      </c>
      <c r="R8" s="75"/>
      <c r="S8" s="72">
        <v>6603</v>
      </c>
      <c r="T8" s="341">
        <v>7066</v>
      </c>
      <c r="U8" s="75">
        <v>7.0119642586703</v>
      </c>
      <c r="W8" s="136"/>
    </row>
    <row r="9" spans="2:23" s="123" customFormat="1" ht="14.25">
      <c r="B9" s="33" t="s">
        <v>0</v>
      </c>
      <c r="C9" s="33"/>
      <c r="D9" s="75">
        <v>2610</v>
      </c>
      <c r="E9" s="75">
        <v>2604</v>
      </c>
      <c r="F9" s="75">
        <v>2925</v>
      </c>
      <c r="G9" s="75"/>
      <c r="H9" s="75">
        <v>638</v>
      </c>
      <c r="I9" s="72">
        <v>631</v>
      </c>
      <c r="J9" s="72">
        <v>635</v>
      </c>
      <c r="K9" s="72">
        <v>700</v>
      </c>
      <c r="L9" s="72">
        <v>702</v>
      </c>
      <c r="M9" s="72">
        <v>717</v>
      </c>
      <c r="N9" s="72">
        <v>726</v>
      </c>
      <c r="O9" s="345">
        <v>780</v>
      </c>
      <c r="P9" s="75">
        <v>7.438016528925617</v>
      </c>
      <c r="Q9" s="75">
        <v>11.428571428571432</v>
      </c>
      <c r="R9" s="75"/>
      <c r="S9" s="72">
        <v>2604</v>
      </c>
      <c r="T9" s="341">
        <v>2925</v>
      </c>
      <c r="U9" s="75">
        <v>12.32718894009217</v>
      </c>
      <c r="W9" s="136"/>
    </row>
    <row r="10" spans="2:23" s="123" customFormat="1" ht="14.25">
      <c r="B10" s="33" t="s">
        <v>7</v>
      </c>
      <c r="C10" s="70"/>
      <c r="D10" s="75">
        <v>3421</v>
      </c>
      <c r="E10" s="75">
        <v>3999</v>
      </c>
      <c r="F10" s="75">
        <v>4141</v>
      </c>
      <c r="G10" s="75"/>
      <c r="H10" s="75">
        <v>1024</v>
      </c>
      <c r="I10" s="72">
        <v>1161</v>
      </c>
      <c r="J10" s="72">
        <v>942</v>
      </c>
      <c r="K10" s="72">
        <v>872</v>
      </c>
      <c r="L10" s="72">
        <v>1011</v>
      </c>
      <c r="M10" s="72">
        <v>1098</v>
      </c>
      <c r="N10" s="72">
        <v>1083</v>
      </c>
      <c r="O10" s="345">
        <v>949</v>
      </c>
      <c r="P10" s="75">
        <v>-12.373037857802405</v>
      </c>
      <c r="Q10" s="75">
        <v>8.830275229357799</v>
      </c>
      <c r="R10" s="75"/>
      <c r="S10" s="72">
        <v>3999</v>
      </c>
      <c r="T10" s="341">
        <v>4141</v>
      </c>
      <c r="U10" s="75">
        <v>3.5508877219304846</v>
      </c>
      <c r="W10" s="136"/>
    </row>
    <row r="11" spans="2:23" s="123" customFormat="1" ht="14.25">
      <c r="B11" s="33" t="s">
        <v>8</v>
      </c>
      <c r="C11" s="33"/>
      <c r="D11" s="75">
        <v>784</v>
      </c>
      <c r="E11" s="75">
        <v>1529</v>
      </c>
      <c r="F11" s="75">
        <v>911</v>
      </c>
      <c r="G11" s="75"/>
      <c r="H11" s="75">
        <v>414</v>
      </c>
      <c r="I11" s="72">
        <v>466</v>
      </c>
      <c r="J11" s="72">
        <v>265</v>
      </c>
      <c r="K11" s="72">
        <v>384</v>
      </c>
      <c r="L11" s="72">
        <v>355</v>
      </c>
      <c r="M11" s="72">
        <v>204</v>
      </c>
      <c r="N11" s="72">
        <v>195</v>
      </c>
      <c r="O11" s="345">
        <v>157</v>
      </c>
      <c r="P11" s="75">
        <v>-19.487179487179485</v>
      </c>
      <c r="Q11" s="75">
        <v>-59.11458333333333</v>
      </c>
      <c r="R11" s="75"/>
      <c r="S11" s="72">
        <v>1529</v>
      </c>
      <c r="T11" s="341">
        <v>911</v>
      </c>
      <c r="U11" s="75">
        <v>-40.41857423152388</v>
      </c>
      <c r="W11" s="136"/>
    </row>
    <row r="12" spans="2:23" s="123" customFormat="1" ht="14.25">
      <c r="B12" s="33" t="s">
        <v>9</v>
      </c>
      <c r="C12" s="33"/>
      <c r="D12" s="75">
        <v>2712</v>
      </c>
      <c r="E12" s="75">
        <v>2536</v>
      </c>
      <c r="F12" s="75">
        <v>3332</v>
      </c>
      <c r="G12" s="75"/>
      <c r="H12" s="75">
        <v>630</v>
      </c>
      <c r="I12" s="72">
        <v>708</v>
      </c>
      <c r="J12" s="72">
        <v>704</v>
      </c>
      <c r="K12" s="72">
        <v>494</v>
      </c>
      <c r="L12" s="72">
        <v>678</v>
      </c>
      <c r="M12" s="72">
        <v>919</v>
      </c>
      <c r="N12" s="72">
        <v>919</v>
      </c>
      <c r="O12" s="345">
        <v>816</v>
      </c>
      <c r="P12" s="75">
        <v>-11.207834602829159</v>
      </c>
      <c r="Q12" s="75">
        <v>65.18218623481782</v>
      </c>
      <c r="R12" s="75"/>
      <c r="S12" s="72">
        <v>2536</v>
      </c>
      <c r="T12" s="341">
        <v>3332</v>
      </c>
      <c r="U12" s="75">
        <v>31.388012618296536</v>
      </c>
      <c r="W12" s="136"/>
    </row>
    <row r="13" spans="2:23" s="123" customFormat="1" ht="14.25">
      <c r="B13" s="33" t="s">
        <v>381</v>
      </c>
      <c r="C13" s="33"/>
      <c r="D13" s="75">
        <v>2056</v>
      </c>
      <c r="E13" s="75">
        <v>2064</v>
      </c>
      <c r="F13" s="75">
        <v>2650</v>
      </c>
      <c r="G13" s="75"/>
      <c r="H13" s="75">
        <v>456</v>
      </c>
      <c r="I13" s="72">
        <v>552</v>
      </c>
      <c r="J13" s="72">
        <v>563</v>
      </c>
      <c r="K13" s="72">
        <v>493</v>
      </c>
      <c r="L13" s="72">
        <v>532</v>
      </c>
      <c r="M13" s="72">
        <v>718</v>
      </c>
      <c r="N13" s="72">
        <v>722</v>
      </c>
      <c r="O13" s="345">
        <v>678</v>
      </c>
      <c r="P13" s="75">
        <v>-6.094182825484761</v>
      </c>
      <c r="Q13" s="75">
        <v>37.52535496957403</v>
      </c>
      <c r="R13" s="75"/>
      <c r="S13" s="72">
        <v>2064</v>
      </c>
      <c r="T13" s="341">
        <v>2650</v>
      </c>
      <c r="U13" s="75">
        <v>28.39147286821706</v>
      </c>
      <c r="W13" s="136"/>
    </row>
    <row r="14" spans="2:23" s="123" customFormat="1" ht="14.25">
      <c r="B14" s="33" t="s">
        <v>371</v>
      </c>
      <c r="C14" s="33"/>
      <c r="D14" s="75">
        <v>0</v>
      </c>
      <c r="E14" s="75">
        <v>0</v>
      </c>
      <c r="F14" s="75">
        <v>-1018</v>
      </c>
      <c r="G14" s="75"/>
      <c r="H14" s="137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-1018</v>
      </c>
      <c r="N14" s="302">
        <v>0</v>
      </c>
      <c r="O14" s="397">
        <v>0</v>
      </c>
      <c r="P14" s="75">
        <v>0</v>
      </c>
      <c r="Q14" s="75">
        <v>0</v>
      </c>
      <c r="R14" s="75"/>
      <c r="S14" s="72">
        <v>0</v>
      </c>
      <c r="T14" s="398">
        <v>-1018</v>
      </c>
      <c r="U14" s="75" t="s">
        <v>401</v>
      </c>
      <c r="W14" s="137"/>
    </row>
    <row r="15" spans="2:23" s="123" customFormat="1" ht="14.25">
      <c r="B15" s="33" t="s">
        <v>27</v>
      </c>
      <c r="C15" s="33"/>
      <c r="D15" s="75">
        <v>-127</v>
      </c>
      <c r="E15" s="75">
        <v>-23</v>
      </c>
      <c r="F15" s="75">
        <v>0</v>
      </c>
      <c r="G15" s="75"/>
      <c r="H15" s="75">
        <v>-23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97">
        <v>0</v>
      </c>
      <c r="P15" s="75">
        <v>0</v>
      </c>
      <c r="Q15" s="75">
        <v>0</v>
      </c>
      <c r="R15" s="75"/>
      <c r="S15" s="72">
        <v>-23</v>
      </c>
      <c r="T15" s="398">
        <v>0</v>
      </c>
      <c r="U15" s="75">
        <v>-100</v>
      </c>
      <c r="W15" s="137"/>
    </row>
    <row r="16" spans="2:23" s="123" customFormat="1" ht="28.5">
      <c r="B16" s="33" t="s">
        <v>382</v>
      </c>
      <c r="C16" s="33"/>
      <c r="D16" s="75">
        <v>1929</v>
      </c>
      <c r="E16" s="75">
        <v>2041</v>
      </c>
      <c r="F16" s="75">
        <v>1632</v>
      </c>
      <c r="G16" s="75"/>
      <c r="H16" s="75">
        <v>433</v>
      </c>
      <c r="I16" s="72">
        <v>552</v>
      </c>
      <c r="J16" s="72">
        <v>563</v>
      </c>
      <c r="K16" s="72">
        <v>493</v>
      </c>
      <c r="L16" s="72">
        <v>532</v>
      </c>
      <c r="M16" s="72">
        <v>-300</v>
      </c>
      <c r="N16" s="72">
        <v>722</v>
      </c>
      <c r="O16" s="345">
        <v>678</v>
      </c>
      <c r="P16" s="75">
        <v>-6.094182825484761</v>
      </c>
      <c r="Q16" s="75">
        <v>37.52535496957403</v>
      </c>
      <c r="R16" s="75"/>
      <c r="S16" s="72">
        <v>2041</v>
      </c>
      <c r="T16" s="341">
        <v>1632</v>
      </c>
      <c r="U16" s="75">
        <v>-20.03919647231749</v>
      </c>
      <c r="W16" s="136"/>
    </row>
    <row r="17" spans="2:23" ht="14.25">
      <c r="B17" s="22"/>
      <c r="C17" s="22"/>
      <c r="I17" s="72"/>
      <c r="J17" s="72"/>
      <c r="K17" s="72"/>
      <c r="L17" s="72"/>
      <c r="M17" s="72"/>
      <c r="N17" s="72"/>
      <c r="O17" s="149"/>
      <c r="S17" s="72"/>
      <c r="T17" s="149"/>
      <c r="W17" s="136"/>
    </row>
    <row r="18" spans="1:23" ht="15">
      <c r="A18" s="71" t="s">
        <v>109</v>
      </c>
      <c r="B18" s="22"/>
      <c r="C18" s="22"/>
      <c r="I18" s="72"/>
      <c r="J18" s="72"/>
      <c r="K18" s="72"/>
      <c r="L18" s="72"/>
      <c r="M18" s="72"/>
      <c r="N18" s="72"/>
      <c r="S18" s="72"/>
      <c r="T18" s="149"/>
      <c r="W18" s="136"/>
    </row>
    <row r="19" spans="2:23" s="123" customFormat="1" ht="14.25">
      <c r="B19" s="33" t="s">
        <v>17</v>
      </c>
      <c r="C19" s="33"/>
      <c r="D19" s="75">
        <v>126481</v>
      </c>
      <c r="E19" s="75">
        <v>130583</v>
      </c>
      <c r="F19" s="75">
        <v>152094</v>
      </c>
      <c r="G19" s="75"/>
      <c r="H19" s="75">
        <v>130557</v>
      </c>
      <c r="I19" s="72">
        <v>127970</v>
      </c>
      <c r="J19" s="72">
        <v>128308</v>
      </c>
      <c r="K19" s="72">
        <v>130583</v>
      </c>
      <c r="L19" s="72">
        <v>133908</v>
      </c>
      <c r="M19" s="72">
        <v>146070</v>
      </c>
      <c r="N19" s="72">
        <v>147785</v>
      </c>
      <c r="O19" s="342">
        <v>152094</v>
      </c>
      <c r="P19" s="75">
        <v>2.915722163954393</v>
      </c>
      <c r="Q19" s="75">
        <v>16.473047793357477</v>
      </c>
      <c r="R19" s="75"/>
      <c r="S19" s="72">
        <v>130583</v>
      </c>
      <c r="T19" s="342">
        <v>152094</v>
      </c>
      <c r="U19" s="75">
        <v>16.473047793357477</v>
      </c>
      <c r="W19" s="136"/>
    </row>
    <row r="20" spans="2:23" s="123" customFormat="1" ht="14.25">
      <c r="B20" s="33" t="s">
        <v>18</v>
      </c>
      <c r="C20" s="33"/>
      <c r="D20" s="75">
        <v>22159</v>
      </c>
      <c r="E20" s="75">
        <v>24189</v>
      </c>
      <c r="F20" s="75">
        <v>23298</v>
      </c>
      <c r="G20" s="75"/>
      <c r="H20" s="75">
        <v>30261</v>
      </c>
      <c r="I20" s="72">
        <v>35204</v>
      </c>
      <c r="J20" s="72">
        <v>33365</v>
      </c>
      <c r="K20" s="72">
        <v>24189</v>
      </c>
      <c r="L20" s="72">
        <v>18672</v>
      </c>
      <c r="M20" s="72">
        <v>21846</v>
      </c>
      <c r="N20" s="72">
        <v>25820</v>
      </c>
      <c r="O20" s="342">
        <v>23298</v>
      </c>
      <c r="P20" s="75">
        <v>-9.767621998450815</v>
      </c>
      <c r="Q20" s="75">
        <v>-3.683492496589358</v>
      </c>
      <c r="R20" s="75"/>
      <c r="S20" s="72">
        <v>24189</v>
      </c>
      <c r="T20" s="342">
        <v>23298</v>
      </c>
      <c r="U20" s="75">
        <v>-3.683492496589358</v>
      </c>
      <c r="W20" s="136"/>
    </row>
    <row r="21" spans="2:23" s="123" customFormat="1" ht="14.25">
      <c r="B21" s="33" t="s">
        <v>10</v>
      </c>
      <c r="C21" s="33"/>
      <c r="D21" s="75">
        <v>256718</v>
      </c>
      <c r="E21" s="75">
        <v>258644</v>
      </c>
      <c r="F21" s="75">
        <v>283710</v>
      </c>
      <c r="G21" s="75"/>
      <c r="H21" s="75">
        <v>273252</v>
      </c>
      <c r="I21" s="72">
        <v>262948</v>
      </c>
      <c r="J21" s="72">
        <v>259470</v>
      </c>
      <c r="K21" s="72">
        <v>258644</v>
      </c>
      <c r="L21" s="72">
        <v>262036</v>
      </c>
      <c r="M21" s="72">
        <v>276250</v>
      </c>
      <c r="N21" s="72">
        <v>279436</v>
      </c>
      <c r="O21" s="342">
        <v>283710</v>
      </c>
      <c r="P21" s="75">
        <v>1.529509440444321</v>
      </c>
      <c r="Q21" s="75">
        <v>9.691313156307512</v>
      </c>
      <c r="R21" s="75"/>
      <c r="S21" s="72">
        <v>258644</v>
      </c>
      <c r="T21" s="342">
        <v>283710</v>
      </c>
      <c r="U21" s="75">
        <v>9.691313156307512</v>
      </c>
      <c r="W21" s="136"/>
    </row>
    <row r="22" spans="2:23" s="123" customFormat="1" ht="14.25">
      <c r="B22" s="33" t="s">
        <v>21</v>
      </c>
      <c r="C22" s="33"/>
      <c r="D22" s="75">
        <v>169858</v>
      </c>
      <c r="E22" s="75">
        <v>183432</v>
      </c>
      <c r="F22" s="75">
        <v>193692</v>
      </c>
      <c r="G22" s="75"/>
      <c r="H22" s="75">
        <v>179818</v>
      </c>
      <c r="I22" s="72">
        <v>179033</v>
      </c>
      <c r="J22" s="72">
        <v>180185</v>
      </c>
      <c r="K22" s="72">
        <v>183432</v>
      </c>
      <c r="L22" s="72">
        <v>181560</v>
      </c>
      <c r="M22" s="72">
        <v>183929</v>
      </c>
      <c r="N22" s="72">
        <v>185211</v>
      </c>
      <c r="O22" s="342">
        <v>193692</v>
      </c>
      <c r="P22" s="75">
        <v>4.579101673226749</v>
      </c>
      <c r="Q22" s="75">
        <v>5.593353395263634</v>
      </c>
      <c r="R22" s="75"/>
      <c r="S22" s="72">
        <v>183432</v>
      </c>
      <c r="T22" s="342">
        <v>193692</v>
      </c>
      <c r="U22" s="75">
        <v>5.593353395263634</v>
      </c>
      <c r="W22" s="136"/>
    </row>
    <row r="23" spans="2:23" s="123" customFormat="1" ht="14.25">
      <c r="B23" s="33" t="s">
        <v>11</v>
      </c>
      <c r="C23" s="33"/>
      <c r="D23" s="75">
        <v>232715</v>
      </c>
      <c r="E23" s="75">
        <v>229145</v>
      </c>
      <c r="F23" s="75">
        <v>250608</v>
      </c>
      <c r="G23" s="75"/>
      <c r="H23" s="75">
        <v>244923</v>
      </c>
      <c r="I23" s="72">
        <v>234274</v>
      </c>
      <c r="J23" s="72">
        <v>230128</v>
      </c>
      <c r="K23" s="72">
        <v>229145</v>
      </c>
      <c r="L23" s="72">
        <v>231716</v>
      </c>
      <c r="M23" s="72">
        <v>246522</v>
      </c>
      <c r="N23" s="72">
        <v>248969</v>
      </c>
      <c r="O23" s="342">
        <v>250608</v>
      </c>
      <c r="P23" s="75">
        <v>0.6583148906088798</v>
      </c>
      <c r="Q23" s="75">
        <v>9.366558292784056</v>
      </c>
      <c r="R23" s="75"/>
      <c r="S23" s="72">
        <v>229145</v>
      </c>
      <c r="T23" s="342">
        <v>250608</v>
      </c>
      <c r="U23" s="75">
        <v>9.366558292784056</v>
      </c>
      <c r="W23" s="136"/>
    </row>
    <row r="24" spans="2:23" s="123" customFormat="1" ht="14.25">
      <c r="B24" s="33" t="s">
        <v>12</v>
      </c>
      <c r="C24" s="33"/>
      <c r="D24" s="75">
        <v>19819</v>
      </c>
      <c r="E24" s="75">
        <v>25373</v>
      </c>
      <c r="F24" s="75">
        <v>26599</v>
      </c>
      <c r="G24" s="75"/>
      <c r="H24" s="75">
        <v>24042</v>
      </c>
      <c r="I24" s="72">
        <v>24465</v>
      </c>
      <c r="J24" s="72">
        <v>25174</v>
      </c>
      <c r="K24" s="72">
        <v>25373</v>
      </c>
      <c r="L24" s="72">
        <v>26183</v>
      </c>
      <c r="M24" s="72">
        <v>25616</v>
      </c>
      <c r="N24" s="72">
        <v>26424</v>
      </c>
      <c r="O24" s="342">
        <v>26599</v>
      </c>
      <c r="P24" s="75">
        <v>0.6622767181350353</v>
      </c>
      <c r="Q24" s="75">
        <v>4.831907933630242</v>
      </c>
      <c r="R24" s="75"/>
      <c r="S24" s="72">
        <v>25373</v>
      </c>
      <c r="T24" s="342">
        <v>26599</v>
      </c>
      <c r="U24" s="75">
        <v>4.831907933630242</v>
      </c>
      <c r="W24" s="136"/>
    </row>
    <row r="25" spans="2:23" ht="14.25">
      <c r="B25" s="22"/>
      <c r="C25" s="22"/>
      <c r="I25" s="110"/>
      <c r="J25" s="110"/>
      <c r="K25" s="110"/>
      <c r="L25" s="110"/>
      <c r="M25" s="110"/>
      <c r="N25" s="110"/>
      <c r="O25" s="149"/>
      <c r="S25" s="110"/>
      <c r="W25" s="136"/>
    </row>
    <row r="26" spans="1:23" ht="15">
      <c r="A26" s="40" t="s">
        <v>337</v>
      </c>
      <c r="B26" s="22"/>
      <c r="C26" s="22"/>
      <c r="I26" s="106"/>
      <c r="J26" s="106"/>
      <c r="K26" s="106"/>
      <c r="L26" s="106"/>
      <c r="M26" s="106"/>
      <c r="N26" s="106"/>
      <c r="S26" s="106"/>
      <c r="W26" s="136"/>
    </row>
    <row r="27" spans="2:23" s="120" customFormat="1" ht="14.25">
      <c r="B27" s="30" t="s">
        <v>178</v>
      </c>
      <c r="C27" s="89"/>
      <c r="D27" s="87">
        <v>2.04</v>
      </c>
      <c r="E27" s="87">
        <v>2.02</v>
      </c>
      <c r="F27" s="87">
        <v>1.84</v>
      </c>
      <c r="G27" s="87"/>
      <c r="H27" s="327">
        <v>1.99</v>
      </c>
      <c r="I27" s="328">
        <v>2.01</v>
      </c>
      <c r="J27" s="328">
        <v>2.03</v>
      </c>
      <c r="K27" s="328">
        <v>2.02</v>
      </c>
      <c r="L27" s="328">
        <v>1.93</v>
      </c>
      <c r="M27" s="328">
        <v>1.84</v>
      </c>
      <c r="N27" s="328">
        <v>1.8</v>
      </c>
      <c r="O27" s="343">
        <v>1.79</v>
      </c>
      <c r="P27" s="327">
        <v>-0.01</v>
      </c>
      <c r="Q27" s="327">
        <v>-0.23</v>
      </c>
      <c r="R27" s="327"/>
      <c r="S27" s="328">
        <v>2.02</v>
      </c>
      <c r="T27" s="343">
        <v>1.84</v>
      </c>
      <c r="U27" s="327">
        <v>-0.18</v>
      </c>
      <c r="V27" s="329"/>
      <c r="W27" s="136"/>
    </row>
    <row r="28" spans="2:23" s="121" customFormat="1" ht="14.25">
      <c r="B28" s="84" t="s">
        <v>13</v>
      </c>
      <c r="C28" s="84"/>
      <c r="D28" s="85">
        <v>28.69</v>
      </c>
      <c r="E28" s="85">
        <v>32.53</v>
      </c>
      <c r="F28" s="85">
        <v>38.9</v>
      </c>
      <c r="G28" s="85"/>
      <c r="H28" s="85">
        <v>35.26</v>
      </c>
      <c r="I28" s="86">
        <v>37.9</v>
      </c>
      <c r="J28" s="86">
        <v>27.71</v>
      </c>
      <c r="K28" s="86">
        <v>28.31</v>
      </c>
      <c r="L28" s="86">
        <v>37.8</v>
      </c>
      <c r="M28" s="86">
        <v>41.2</v>
      </c>
      <c r="N28" s="86">
        <v>40.4</v>
      </c>
      <c r="O28" s="344">
        <v>36</v>
      </c>
      <c r="P28" s="330">
        <v>-4.4</v>
      </c>
      <c r="Q28" s="330">
        <v>7.69</v>
      </c>
      <c r="R28" s="85"/>
      <c r="S28" s="86">
        <v>32.5</v>
      </c>
      <c r="T28" s="344">
        <v>38.9</v>
      </c>
      <c r="U28" s="85">
        <v>6.4</v>
      </c>
      <c r="W28" s="136"/>
    </row>
    <row r="29" spans="2:23" s="121" customFormat="1" ht="14.25">
      <c r="B29" s="84" t="s">
        <v>14</v>
      </c>
      <c r="C29" s="84"/>
      <c r="D29" s="85">
        <v>43.28</v>
      </c>
      <c r="E29" s="85">
        <v>39.44</v>
      </c>
      <c r="F29" s="85">
        <v>41.4</v>
      </c>
      <c r="G29" s="85"/>
      <c r="H29" s="330">
        <v>38.39</v>
      </c>
      <c r="I29" s="331">
        <v>35.21</v>
      </c>
      <c r="J29" s="331">
        <v>40.27</v>
      </c>
      <c r="K29" s="331">
        <v>44.53</v>
      </c>
      <c r="L29" s="331">
        <v>41</v>
      </c>
      <c r="M29" s="331">
        <v>39.5</v>
      </c>
      <c r="N29" s="331">
        <v>40.1</v>
      </c>
      <c r="O29" s="344">
        <v>45.1</v>
      </c>
      <c r="P29" s="330">
        <v>5</v>
      </c>
      <c r="Q29" s="330">
        <v>0.57</v>
      </c>
      <c r="R29" s="330"/>
      <c r="S29" s="331">
        <v>39.4</v>
      </c>
      <c r="T29" s="344">
        <v>41.4</v>
      </c>
      <c r="U29" s="330">
        <v>2</v>
      </c>
      <c r="V29" s="332"/>
      <c r="W29" s="136"/>
    </row>
    <row r="30" spans="2:23" s="120" customFormat="1" ht="14.25">
      <c r="B30" s="30" t="s">
        <v>179</v>
      </c>
      <c r="C30" s="30"/>
      <c r="D30" s="87">
        <v>0.84</v>
      </c>
      <c r="E30" s="87">
        <v>0.8</v>
      </c>
      <c r="F30" s="87">
        <v>0.98</v>
      </c>
      <c r="G30" s="87"/>
      <c r="H30" s="327">
        <v>0.69</v>
      </c>
      <c r="I30" s="328">
        <v>0.82</v>
      </c>
      <c r="J30" s="328">
        <v>0.86</v>
      </c>
      <c r="K30" s="328">
        <v>0.76</v>
      </c>
      <c r="L30" s="328">
        <v>0.82</v>
      </c>
      <c r="M30" s="328">
        <v>1.07</v>
      </c>
      <c r="N30" s="328">
        <v>1.04</v>
      </c>
      <c r="O30" s="343">
        <v>0.96</v>
      </c>
      <c r="P30" s="327">
        <v>-0.08000000000000007</v>
      </c>
      <c r="Q30" s="327">
        <v>0.2</v>
      </c>
      <c r="R30" s="327"/>
      <c r="S30" s="328">
        <v>0.8</v>
      </c>
      <c r="T30" s="343">
        <v>0.98</v>
      </c>
      <c r="U30" s="327">
        <v>0.18</v>
      </c>
      <c r="W30" s="136"/>
    </row>
    <row r="31" spans="2:23" s="120" customFormat="1" ht="14.25">
      <c r="B31" s="30" t="s">
        <v>180</v>
      </c>
      <c r="C31" s="30"/>
      <c r="D31" s="87">
        <v>10.12</v>
      </c>
      <c r="E31" s="87">
        <v>8.44</v>
      </c>
      <c r="F31" s="87">
        <v>10.2</v>
      </c>
      <c r="G31" s="87"/>
      <c r="H31" s="87">
        <v>8.01</v>
      </c>
      <c r="I31" s="88">
        <v>9.1</v>
      </c>
      <c r="J31" s="88">
        <v>9.08</v>
      </c>
      <c r="K31" s="88">
        <v>7.76</v>
      </c>
      <c r="L31" s="88">
        <v>8.24</v>
      </c>
      <c r="M31" s="88">
        <v>11.08</v>
      </c>
      <c r="N31" s="88">
        <v>11.06</v>
      </c>
      <c r="O31" s="343">
        <v>10.22</v>
      </c>
      <c r="P31" s="327">
        <v>-0.84</v>
      </c>
      <c r="Q31" s="327">
        <v>2.46</v>
      </c>
      <c r="R31" s="87"/>
      <c r="S31" s="88">
        <v>8.44</v>
      </c>
      <c r="T31" s="343">
        <v>10.2</v>
      </c>
      <c r="U31" s="87">
        <v>1.76</v>
      </c>
      <c r="W31" s="136"/>
    </row>
    <row r="32" spans="2:23" s="121" customFormat="1" ht="14.25">
      <c r="B32" s="84" t="s">
        <v>181</v>
      </c>
      <c r="C32" s="84"/>
      <c r="D32" s="85">
        <v>74.46</v>
      </c>
      <c r="E32" s="85">
        <v>71.19</v>
      </c>
      <c r="F32" s="85">
        <v>78.5</v>
      </c>
      <c r="G32" s="85"/>
      <c r="H32" s="85">
        <v>72.61</v>
      </c>
      <c r="I32" s="86">
        <v>71.48</v>
      </c>
      <c r="J32" s="86">
        <v>71.21</v>
      </c>
      <c r="K32" s="86">
        <v>71.19</v>
      </c>
      <c r="L32" s="86">
        <v>73.8</v>
      </c>
      <c r="M32" s="86">
        <v>79.4</v>
      </c>
      <c r="N32" s="86">
        <v>79.8</v>
      </c>
      <c r="O32" s="344">
        <v>78.5</v>
      </c>
      <c r="P32" s="330">
        <v>-1.3</v>
      </c>
      <c r="Q32" s="330">
        <v>7.31</v>
      </c>
      <c r="R32" s="85"/>
      <c r="S32" s="86">
        <v>71.2</v>
      </c>
      <c r="T32" s="344">
        <v>78.5</v>
      </c>
      <c r="U32" s="85">
        <v>7.3</v>
      </c>
      <c r="W32" s="136"/>
    </row>
    <row r="33" spans="2:23" s="121" customFormat="1" ht="14.25">
      <c r="B33" s="84" t="s">
        <v>15</v>
      </c>
      <c r="C33" s="84"/>
      <c r="D33" s="85">
        <v>1.5</v>
      </c>
      <c r="E33" s="85">
        <v>2.9</v>
      </c>
      <c r="F33" s="85">
        <v>1.9</v>
      </c>
      <c r="G33" s="85"/>
      <c r="H33" s="85">
        <v>2</v>
      </c>
      <c r="I33" s="86">
        <v>2.8</v>
      </c>
      <c r="J33" s="86">
        <v>2.6</v>
      </c>
      <c r="K33" s="86">
        <v>2.9</v>
      </c>
      <c r="L33" s="86">
        <v>2.7</v>
      </c>
      <c r="M33" s="86">
        <v>2.3</v>
      </c>
      <c r="N33" s="86">
        <v>2.1</v>
      </c>
      <c r="O33" s="344">
        <v>1.9</v>
      </c>
      <c r="P33" s="330">
        <v>-0.2</v>
      </c>
      <c r="Q33" s="330">
        <v>-1</v>
      </c>
      <c r="R33" s="85"/>
      <c r="S33" s="86">
        <v>2.9</v>
      </c>
      <c r="T33" s="344">
        <v>1.9</v>
      </c>
      <c r="U33" s="85">
        <v>-1</v>
      </c>
      <c r="W33" s="136"/>
    </row>
    <row r="34" spans="2:23" s="123" customFormat="1" ht="14.25">
      <c r="B34" s="33" t="s">
        <v>188</v>
      </c>
      <c r="C34" s="33"/>
      <c r="D34" s="75">
        <v>35</v>
      </c>
      <c r="E34" s="75">
        <v>85</v>
      </c>
      <c r="F34" s="75">
        <v>43</v>
      </c>
      <c r="G34" s="75"/>
      <c r="H34" s="75">
        <v>70</v>
      </c>
      <c r="I34" s="308">
        <v>83</v>
      </c>
      <c r="J34" s="308">
        <v>70</v>
      </c>
      <c r="K34" s="308">
        <v>116</v>
      </c>
      <c r="L34" s="308">
        <v>97</v>
      </c>
      <c r="M34" s="308">
        <v>19</v>
      </c>
      <c r="N34" s="308">
        <v>33</v>
      </c>
      <c r="O34" s="337">
        <v>25</v>
      </c>
      <c r="P34" s="137">
        <v>-8</v>
      </c>
      <c r="Q34" s="137">
        <v>-91</v>
      </c>
      <c r="R34" s="75"/>
      <c r="S34" s="308">
        <v>85</v>
      </c>
      <c r="T34" s="337">
        <v>43</v>
      </c>
      <c r="U34" s="75">
        <v>-42</v>
      </c>
      <c r="W34" s="136"/>
    </row>
    <row r="35" spans="2:23" s="121" customFormat="1" ht="14.25">
      <c r="B35" s="84" t="s">
        <v>186</v>
      </c>
      <c r="C35" s="84"/>
      <c r="D35" s="85">
        <v>10.1</v>
      </c>
      <c r="E35" s="85">
        <v>13.1</v>
      </c>
      <c r="F35" s="85">
        <v>15.1</v>
      </c>
      <c r="G35" s="85"/>
      <c r="H35" s="85">
        <v>12.5</v>
      </c>
      <c r="I35" s="86">
        <v>12.6</v>
      </c>
      <c r="J35" s="86">
        <v>12.5</v>
      </c>
      <c r="K35" s="86">
        <v>13.1</v>
      </c>
      <c r="L35" s="86">
        <v>13.4</v>
      </c>
      <c r="M35" s="86">
        <v>13.1</v>
      </c>
      <c r="N35" s="86">
        <v>13.1</v>
      </c>
      <c r="O35" s="344">
        <v>15.1</v>
      </c>
      <c r="P35" s="330">
        <v>2</v>
      </c>
      <c r="Q35" s="330">
        <v>2</v>
      </c>
      <c r="R35" s="85"/>
      <c r="S35" s="86">
        <v>13.1</v>
      </c>
      <c r="T35" s="344">
        <v>15.1</v>
      </c>
      <c r="U35" s="85">
        <v>2</v>
      </c>
      <c r="W35" s="136"/>
    </row>
    <row r="36" spans="2:23" s="121" customFormat="1" ht="14.25">
      <c r="B36" s="84" t="s">
        <v>187</v>
      </c>
      <c r="C36" s="84"/>
      <c r="D36" s="85">
        <v>14</v>
      </c>
      <c r="E36" s="85">
        <v>16.7</v>
      </c>
      <c r="F36" s="85">
        <v>18.4</v>
      </c>
      <c r="G36" s="85"/>
      <c r="H36" s="85">
        <v>16.7</v>
      </c>
      <c r="I36" s="86">
        <v>16.2</v>
      </c>
      <c r="J36" s="86">
        <v>16.1</v>
      </c>
      <c r="K36" s="86">
        <v>16.7</v>
      </c>
      <c r="L36" s="86">
        <v>17.1</v>
      </c>
      <c r="M36" s="86">
        <v>16.5</v>
      </c>
      <c r="N36" s="86">
        <v>16.3</v>
      </c>
      <c r="O36" s="377">
        <v>18.4</v>
      </c>
      <c r="P36" s="330">
        <v>2.1</v>
      </c>
      <c r="Q36" s="330">
        <v>1.7</v>
      </c>
      <c r="R36" s="85"/>
      <c r="S36" s="86">
        <v>16.7</v>
      </c>
      <c r="T36" s="377">
        <v>18.4</v>
      </c>
      <c r="U36" s="85">
        <v>1.7</v>
      </c>
      <c r="W36" s="136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17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9" bestFit="1" customWidth="1"/>
    <col min="5" max="6" width="9.8515625" style="124" bestFit="1" customWidth="1"/>
    <col min="7" max="7" width="2.140625" style="124" customWidth="1"/>
    <col min="8" max="9" width="9.8515625" style="124" bestFit="1" customWidth="1"/>
    <col min="10" max="11" width="9.8515625" style="124" customWidth="1"/>
    <col min="12" max="12" width="9.8515625" style="124" bestFit="1" customWidth="1"/>
    <col min="13" max="14" width="9.8515625" style="124" customWidth="1"/>
    <col min="15" max="15" width="9.8515625" style="125" bestFit="1" customWidth="1"/>
    <col min="16" max="17" width="6.57421875" style="124" bestFit="1" customWidth="1"/>
    <col min="18" max="18" width="3.421875" style="124" customWidth="1"/>
    <col min="19" max="19" width="9.8515625" style="124" bestFit="1" customWidth="1"/>
    <col min="20" max="20" width="11.57421875" style="125" bestFit="1" customWidth="1"/>
    <col min="21" max="21" width="10.140625" style="124" customWidth="1"/>
    <col min="22" max="16384" width="9.140625" style="20" customWidth="1"/>
  </cols>
  <sheetData>
    <row r="1" spans="1:21" s="42" customFormat="1" ht="20.25">
      <c r="A1" s="41" t="s">
        <v>53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45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6"/>
      <c r="P3" s="17"/>
      <c r="Q3" s="17"/>
      <c r="R3" s="32"/>
      <c r="S3" s="17"/>
      <c r="T3" s="146"/>
      <c r="U3" s="17"/>
    </row>
    <row r="4" spans="2:21" ht="14.25">
      <c r="B4" s="104" t="s">
        <v>5</v>
      </c>
      <c r="C4" s="20"/>
      <c r="D4" s="124">
        <v>2869</v>
      </c>
      <c r="E4" s="124">
        <v>2738</v>
      </c>
      <c r="F4" s="124">
        <v>2683</v>
      </c>
      <c r="H4" s="124">
        <v>655</v>
      </c>
      <c r="I4" s="124">
        <v>673</v>
      </c>
      <c r="J4" s="124">
        <v>706</v>
      </c>
      <c r="K4" s="124">
        <v>704</v>
      </c>
      <c r="L4" s="124">
        <v>657</v>
      </c>
      <c r="M4" s="124">
        <v>643</v>
      </c>
      <c r="N4" s="124">
        <v>679</v>
      </c>
      <c r="O4" s="122">
        <v>704</v>
      </c>
      <c r="P4" s="124">
        <v>3.6818851251841034</v>
      </c>
      <c r="Q4" s="124">
        <v>0</v>
      </c>
      <c r="S4" s="124">
        <v>2738</v>
      </c>
      <c r="T4" s="122">
        <v>2683</v>
      </c>
      <c r="U4" s="124">
        <v>-2.0087655222790324</v>
      </c>
    </row>
    <row r="5" spans="2:21" ht="14.25">
      <c r="B5" s="104" t="s">
        <v>25</v>
      </c>
      <c r="C5" s="20"/>
      <c r="D5" s="124">
        <v>803</v>
      </c>
      <c r="E5" s="124">
        <v>1253</v>
      </c>
      <c r="F5" s="124">
        <v>1743</v>
      </c>
      <c r="H5" s="124">
        <v>304</v>
      </c>
      <c r="I5" s="124">
        <v>471</v>
      </c>
      <c r="J5" s="124">
        <v>228</v>
      </c>
      <c r="K5" s="124">
        <v>250</v>
      </c>
      <c r="L5" s="124">
        <v>369</v>
      </c>
      <c r="M5" s="124">
        <v>513</v>
      </c>
      <c r="N5" s="124">
        <v>444</v>
      </c>
      <c r="O5" s="122">
        <v>417</v>
      </c>
      <c r="P5" s="124">
        <v>-6.081081081081086</v>
      </c>
      <c r="Q5" s="124">
        <v>66.8</v>
      </c>
      <c r="S5" s="124">
        <v>1253</v>
      </c>
      <c r="T5" s="122">
        <v>1743</v>
      </c>
      <c r="U5" s="124">
        <v>39.10614525139664</v>
      </c>
    </row>
    <row r="6" spans="2:21" ht="14.25">
      <c r="B6" s="104" t="s">
        <v>6</v>
      </c>
      <c r="C6" s="20"/>
      <c r="D6" s="124">
        <v>3672</v>
      </c>
      <c r="E6" s="124">
        <v>3991</v>
      </c>
      <c r="F6" s="124">
        <v>4426</v>
      </c>
      <c r="H6" s="124">
        <v>959</v>
      </c>
      <c r="I6" s="124">
        <v>1144</v>
      </c>
      <c r="J6" s="124">
        <v>934</v>
      </c>
      <c r="K6" s="124">
        <v>954</v>
      </c>
      <c r="L6" s="124">
        <v>1026</v>
      </c>
      <c r="M6" s="124">
        <v>1156</v>
      </c>
      <c r="N6" s="124">
        <v>1123</v>
      </c>
      <c r="O6" s="122">
        <v>1121</v>
      </c>
      <c r="P6" s="124">
        <v>-0.17809439002671734</v>
      </c>
      <c r="Q6" s="124">
        <v>17.50524109014675</v>
      </c>
      <c r="S6" s="124">
        <v>3991</v>
      </c>
      <c r="T6" s="122">
        <v>4426</v>
      </c>
      <c r="U6" s="124">
        <v>10.899523928839884</v>
      </c>
    </row>
    <row r="7" spans="2:21" ht="14.25">
      <c r="B7" s="104" t="s">
        <v>0</v>
      </c>
      <c r="C7" s="20"/>
      <c r="D7" s="124">
        <v>1467</v>
      </c>
      <c r="E7" s="124">
        <v>1512</v>
      </c>
      <c r="F7" s="124">
        <v>1611</v>
      </c>
      <c r="H7" s="124">
        <v>375</v>
      </c>
      <c r="I7" s="124">
        <v>360</v>
      </c>
      <c r="J7" s="124">
        <v>367</v>
      </c>
      <c r="K7" s="124">
        <v>410</v>
      </c>
      <c r="L7" s="124">
        <v>419</v>
      </c>
      <c r="M7" s="124">
        <v>323</v>
      </c>
      <c r="N7" s="124">
        <v>424</v>
      </c>
      <c r="O7" s="122">
        <v>445</v>
      </c>
      <c r="P7" s="124">
        <v>4.952830188679247</v>
      </c>
      <c r="Q7" s="124">
        <v>8.536585365853666</v>
      </c>
      <c r="S7" s="124">
        <v>1512</v>
      </c>
      <c r="T7" s="122">
        <v>1611</v>
      </c>
      <c r="U7" s="124">
        <v>6.547619047619047</v>
      </c>
    </row>
    <row r="8" spans="2:21" ht="14.25">
      <c r="B8" s="104" t="s">
        <v>8</v>
      </c>
      <c r="C8" s="20"/>
      <c r="D8" s="124">
        <v>423</v>
      </c>
      <c r="E8" s="124">
        <v>1034</v>
      </c>
      <c r="F8" s="124">
        <v>652</v>
      </c>
      <c r="H8" s="124">
        <v>226</v>
      </c>
      <c r="I8" s="124">
        <v>372</v>
      </c>
      <c r="J8" s="124">
        <v>227</v>
      </c>
      <c r="K8" s="124">
        <v>209</v>
      </c>
      <c r="L8" s="124">
        <v>278</v>
      </c>
      <c r="M8" s="124">
        <v>148</v>
      </c>
      <c r="N8" s="124">
        <v>115</v>
      </c>
      <c r="O8" s="122">
        <v>111</v>
      </c>
      <c r="P8" s="124">
        <v>-3.4782608695652195</v>
      </c>
      <c r="Q8" s="124">
        <v>-46.889952153110045</v>
      </c>
      <c r="S8" s="124">
        <v>1034</v>
      </c>
      <c r="T8" s="122">
        <v>652</v>
      </c>
      <c r="U8" s="124">
        <v>-36.94390715667312</v>
      </c>
    </row>
    <row r="9" spans="2:21" ht="14.25">
      <c r="B9" s="105" t="s">
        <v>72</v>
      </c>
      <c r="C9" s="20"/>
      <c r="D9" s="124">
        <v>21</v>
      </c>
      <c r="E9" s="124">
        <v>16</v>
      </c>
      <c r="F9" s="124">
        <v>10</v>
      </c>
      <c r="H9" s="124">
        <v>3</v>
      </c>
      <c r="I9" s="124">
        <v>4</v>
      </c>
      <c r="J9" s="124">
        <v>6</v>
      </c>
      <c r="K9" s="124">
        <v>3</v>
      </c>
      <c r="L9" s="124">
        <v>3</v>
      </c>
      <c r="M9" s="124">
        <v>2</v>
      </c>
      <c r="N9" s="124">
        <v>2</v>
      </c>
      <c r="O9" s="122">
        <v>3</v>
      </c>
      <c r="P9" s="124">
        <v>50</v>
      </c>
      <c r="Q9" s="124">
        <v>0</v>
      </c>
      <c r="S9" s="124">
        <v>16</v>
      </c>
      <c r="T9" s="122">
        <v>10</v>
      </c>
      <c r="U9" s="124">
        <v>-37.5</v>
      </c>
    </row>
    <row r="10" spans="2:21" ht="14.25">
      <c r="B10" s="105" t="s">
        <v>9</v>
      </c>
      <c r="C10" s="20"/>
      <c r="D10" s="124">
        <v>1803</v>
      </c>
      <c r="E10" s="124">
        <v>1461</v>
      </c>
      <c r="F10" s="124">
        <v>2173</v>
      </c>
      <c r="H10" s="124">
        <v>361</v>
      </c>
      <c r="I10" s="124">
        <v>416</v>
      </c>
      <c r="J10" s="124">
        <v>346</v>
      </c>
      <c r="K10" s="124">
        <v>338</v>
      </c>
      <c r="L10" s="124">
        <v>332</v>
      </c>
      <c r="M10" s="124">
        <v>687</v>
      </c>
      <c r="N10" s="124">
        <v>586</v>
      </c>
      <c r="O10" s="122">
        <v>568</v>
      </c>
      <c r="P10" s="124">
        <v>-3.0716723549488067</v>
      </c>
      <c r="Q10" s="124">
        <v>68.0473372781065</v>
      </c>
      <c r="S10" s="124">
        <v>1461</v>
      </c>
      <c r="T10" s="122">
        <v>2173</v>
      </c>
      <c r="U10" s="124">
        <v>48.733744010951405</v>
      </c>
    </row>
    <row r="11" spans="2:21" ht="14.25">
      <c r="B11" s="105" t="s">
        <v>73</v>
      </c>
      <c r="C11" s="20"/>
      <c r="D11" s="124">
        <v>249</v>
      </c>
      <c r="E11" s="124">
        <v>88</v>
      </c>
      <c r="F11" s="124">
        <v>257</v>
      </c>
      <c r="H11" s="124">
        <v>43</v>
      </c>
      <c r="I11" s="124">
        <v>40</v>
      </c>
      <c r="J11" s="124">
        <v>50</v>
      </c>
      <c r="K11" s="124">
        <v>-45</v>
      </c>
      <c r="L11" s="124">
        <v>26</v>
      </c>
      <c r="M11" s="124">
        <v>96</v>
      </c>
      <c r="N11" s="124">
        <v>105</v>
      </c>
      <c r="O11" s="122">
        <v>30</v>
      </c>
      <c r="P11" s="124">
        <v>-71.42857142857143</v>
      </c>
      <c r="Q11" s="124" t="s">
        <v>401</v>
      </c>
      <c r="S11" s="124">
        <v>88</v>
      </c>
      <c r="T11" s="122">
        <v>257</v>
      </c>
      <c r="U11" s="124" t="s">
        <v>387</v>
      </c>
    </row>
    <row r="12" spans="2:21" ht="14.25">
      <c r="B12" s="105" t="s">
        <v>58</v>
      </c>
      <c r="C12" s="20"/>
      <c r="D12" s="124">
        <v>1344</v>
      </c>
      <c r="E12" s="124">
        <v>1186</v>
      </c>
      <c r="F12" s="124">
        <v>1688</v>
      </c>
      <c r="H12" s="124">
        <v>259</v>
      </c>
      <c r="I12" s="124">
        <v>324</v>
      </c>
      <c r="J12" s="124">
        <v>268</v>
      </c>
      <c r="K12" s="124">
        <v>335</v>
      </c>
      <c r="L12" s="124">
        <v>249</v>
      </c>
      <c r="M12" s="124">
        <v>538</v>
      </c>
      <c r="N12" s="124">
        <v>430</v>
      </c>
      <c r="O12" s="122">
        <v>471</v>
      </c>
      <c r="P12" s="124">
        <v>9.534883720930232</v>
      </c>
      <c r="Q12" s="124">
        <v>40.59701492537313</v>
      </c>
      <c r="S12" s="124">
        <v>1186</v>
      </c>
      <c r="T12" s="122">
        <v>1688</v>
      </c>
      <c r="U12" s="124">
        <v>42.327150084317026</v>
      </c>
    </row>
    <row r="13" spans="3:20" ht="14.25">
      <c r="C13" s="20"/>
      <c r="D13" s="124"/>
      <c r="O13" s="149"/>
      <c r="S13" s="179"/>
      <c r="T13" s="149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6"/>
      <c r="P14" s="17"/>
      <c r="Q14" s="17"/>
      <c r="R14" s="32"/>
      <c r="S14" s="183"/>
      <c r="T14" s="146"/>
      <c r="U14" s="17"/>
    </row>
    <row r="15" spans="2:21" ht="14.25">
      <c r="B15" s="104" t="s">
        <v>76</v>
      </c>
      <c r="C15" s="20"/>
      <c r="D15" s="124">
        <v>74377</v>
      </c>
      <c r="E15" s="124">
        <v>75117</v>
      </c>
      <c r="F15" s="124">
        <v>91164</v>
      </c>
      <c r="H15" s="124">
        <v>74981</v>
      </c>
      <c r="I15" s="124">
        <v>73610</v>
      </c>
      <c r="J15" s="124">
        <v>74807</v>
      </c>
      <c r="K15" s="124">
        <v>75117</v>
      </c>
      <c r="L15" s="124">
        <v>77723</v>
      </c>
      <c r="M15" s="124">
        <v>84467</v>
      </c>
      <c r="N15" s="124">
        <v>86521</v>
      </c>
      <c r="O15" s="122">
        <v>91164</v>
      </c>
      <c r="P15" s="124">
        <v>5.366327250031788</v>
      </c>
      <c r="Q15" s="124">
        <v>21.362674228203993</v>
      </c>
      <c r="S15" s="124">
        <v>75117</v>
      </c>
      <c r="T15" s="122">
        <v>91164</v>
      </c>
      <c r="U15" s="124">
        <v>21.362674228203993</v>
      </c>
    </row>
    <row r="16" spans="2:21" ht="14.25">
      <c r="B16" s="104" t="s">
        <v>77</v>
      </c>
      <c r="C16" s="20"/>
      <c r="D16" s="124">
        <v>170132</v>
      </c>
      <c r="E16" s="124">
        <v>165652</v>
      </c>
      <c r="F16" s="124">
        <v>179813</v>
      </c>
      <c r="H16" s="124">
        <v>180978</v>
      </c>
      <c r="I16" s="124">
        <v>169570</v>
      </c>
      <c r="J16" s="124">
        <v>165741</v>
      </c>
      <c r="K16" s="124">
        <v>165652</v>
      </c>
      <c r="L16" s="124">
        <v>163380</v>
      </c>
      <c r="M16" s="124">
        <v>172591</v>
      </c>
      <c r="N16" s="124">
        <v>176623</v>
      </c>
      <c r="O16" s="122">
        <v>179813</v>
      </c>
      <c r="P16" s="124">
        <v>1.8061067924336038</v>
      </c>
      <c r="Q16" s="124">
        <v>8.54864414555816</v>
      </c>
      <c r="S16" s="124">
        <v>165652</v>
      </c>
      <c r="T16" s="122">
        <v>179813</v>
      </c>
      <c r="U16" s="124">
        <v>8.54864414555816</v>
      </c>
    </row>
    <row r="17" spans="2:21" ht="14.25">
      <c r="B17" s="104" t="s">
        <v>10</v>
      </c>
      <c r="C17" s="20"/>
      <c r="D17" s="124">
        <v>175979</v>
      </c>
      <c r="E17" s="124">
        <v>171499</v>
      </c>
      <c r="F17" s="124">
        <v>184615</v>
      </c>
      <c r="H17" s="124">
        <v>186825</v>
      </c>
      <c r="I17" s="124">
        <v>175417</v>
      </c>
      <c r="J17" s="124">
        <v>171588</v>
      </c>
      <c r="K17" s="124">
        <v>171499</v>
      </c>
      <c r="L17" s="124">
        <v>169200</v>
      </c>
      <c r="M17" s="124">
        <v>177393</v>
      </c>
      <c r="N17" s="124">
        <v>181425</v>
      </c>
      <c r="O17" s="122">
        <v>184615</v>
      </c>
      <c r="P17" s="124">
        <v>1.758302328785999</v>
      </c>
      <c r="Q17" s="124">
        <v>7.647858005002939</v>
      </c>
      <c r="S17" s="124">
        <v>171499</v>
      </c>
      <c r="T17" s="122">
        <v>184615</v>
      </c>
      <c r="U17" s="124">
        <v>7.647858005002939</v>
      </c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1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9" bestFit="1" customWidth="1"/>
    <col min="5" max="6" width="8.57421875" style="124" bestFit="1" customWidth="1"/>
    <col min="7" max="7" width="4.00390625" style="124" customWidth="1"/>
    <col min="8" max="9" width="8.57421875" style="124" bestFit="1" customWidth="1"/>
    <col min="10" max="11" width="8.57421875" style="124" customWidth="1"/>
    <col min="12" max="12" width="8.57421875" style="124" bestFit="1" customWidth="1"/>
    <col min="13" max="14" width="8.57421875" style="124" customWidth="1"/>
    <col min="15" max="15" width="8.57421875" style="125" bestFit="1" customWidth="1"/>
    <col min="16" max="16" width="8.00390625" style="124" bestFit="1" customWidth="1"/>
    <col min="17" max="17" width="7.8515625" style="124" bestFit="1" customWidth="1"/>
    <col min="18" max="18" width="5.00390625" style="124" customWidth="1"/>
    <col min="19" max="19" width="8.57421875" style="124" bestFit="1" customWidth="1"/>
    <col min="20" max="20" width="8.57421875" style="125" bestFit="1" customWidth="1"/>
    <col min="21" max="21" width="8.00390625" style="124" bestFit="1" customWidth="1"/>
    <col min="22" max="16384" width="9.140625" style="20" customWidth="1"/>
  </cols>
  <sheetData>
    <row r="1" spans="1:21" s="42" customFormat="1" ht="20.25">
      <c r="A1" s="41" t="s">
        <v>54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45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32"/>
      <c r="S3" s="17"/>
      <c r="T3" s="128"/>
      <c r="U3" s="17"/>
    </row>
    <row r="4" spans="2:21" ht="14.25">
      <c r="B4" s="104" t="s">
        <v>5</v>
      </c>
      <c r="C4" s="20"/>
      <c r="D4" s="124">
        <v>873</v>
      </c>
      <c r="E4" s="124">
        <v>888</v>
      </c>
      <c r="F4" s="124">
        <v>783</v>
      </c>
      <c r="H4" s="124">
        <v>224</v>
      </c>
      <c r="I4" s="124">
        <v>222</v>
      </c>
      <c r="J4" s="124">
        <v>226</v>
      </c>
      <c r="K4" s="124">
        <v>216</v>
      </c>
      <c r="L4" s="124">
        <v>202</v>
      </c>
      <c r="M4" s="124">
        <v>198</v>
      </c>
      <c r="N4" s="124">
        <v>191</v>
      </c>
      <c r="O4" s="122">
        <v>192</v>
      </c>
      <c r="P4" s="124">
        <v>0.5235602094240788</v>
      </c>
      <c r="Q4" s="124">
        <v>-11.111111111111116</v>
      </c>
      <c r="S4" s="124">
        <v>888</v>
      </c>
      <c r="T4" s="122">
        <v>783</v>
      </c>
      <c r="U4" s="124">
        <v>-11.82432432432432</v>
      </c>
    </row>
    <row r="5" spans="2:21" ht="14.25">
      <c r="B5" s="104" t="s">
        <v>25</v>
      </c>
      <c r="C5" s="20"/>
      <c r="D5" s="124">
        <v>538</v>
      </c>
      <c r="E5" s="124">
        <v>478</v>
      </c>
      <c r="F5" s="124">
        <v>682</v>
      </c>
      <c r="H5" s="124">
        <v>127</v>
      </c>
      <c r="I5" s="124">
        <v>120</v>
      </c>
      <c r="J5" s="124">
        <v>105</v>
      </c>
      <c r="K5" s="124">
        <v>126</v>
      </c>
      <c r="L5" s="124">
        <v>165</v>
      </c>
      <c r="M5" s="124">
        <v>165</v>
      </c>
      <c r="N5" s="124">
        <v>195</v>
      </c>
      <c r="O5" s="122">
        <v>157</v>
      </c>
      <c r="P5" s="124">
        <v>-19.487179487179485</v>
      </c>
      <c r="Q5" s="124">
        <v>24.603174603174605</v>
      </c>
      <c r="S5" s="124">
        <v>478</v>
      </c>
      <c r="T5" s="122">
        <v>682</v>
      </c>
      <c r="U5" s="124">
        <v>42.67782426778241</v>
      </c>
    </row>
    <row r="6" spans="2:21" ht="14.25">
      <c r="B6" s="104" t="s">
        <v>6</v>
      </c>
      <c r="C6" s="20"/>
      <c r="D6" s="124">
        <v>1411</v>
      </c>
      <c r="E6" s="124">
        <v>1366</v>
      </c>
      <c r="F6" s="124">
        <v>1465</v>
      </c>
      <c r="H6" s="124">
        <v>351</v>
      </c>
      <c r="I6" s="124">
        <v>342</v>
      </c>
      <c r="J6" s="124">
        <v>331</v>
      </c>
      <c r="K6" s="124">
        <v>342</v>
      </c>
      <c r="L6" s="124">
        <v>367</v>
      </c>
      <c r="M6" s="124">
        <v>363</v>
      </c>
      <c r="N6" s="124">
        <v>386</v>
      </c>
      <c r="O6" s="122">
        <v>349</v>
      </c>
      <c r="P6" s="124">
        <v>-9.585492227979275</v>
      </c>
      <c r="Q6" s="124">
        <v>2.0467836257309857</v>
      </c>
      <c r="S6" s="124">
        <v>1366</v>
      </c>
      <c r="T6" s="122">
        <v>1465</v>
      </c>
      <c r="U6" s="124">
        <v>7.247437774524168</v>
      </c>
    </row>
    <row r="7" spans="2:21" ht="14.25">
      <c r="B7" s="104" t="s">
        <v>0</v>
      </c>
      <c r="C7" s="20"/>
      <c r="D7" s="124">
        <v>723</v>
      </c>
      <c r="E7" s="124">
        <v>600</v>
      </c>
      <c r="F7" s="124">
        <v>720</v>
      </c>
      <c r="H7" s="124">
        <v>150</v>
      </c>
      <c r="I7" s="124">
        <v>151</v>
      </c>
      <c r="J7" s="124">
        <v>145</v>
      </c>
      <c r="K7" s="124">
        <v>154</v>
      </c>
      <c r="L7" s="124">
        <v>147</v>
      </c>
      <c r="M7" s="124">
        <v>249</v>
      </c>
      <c r="N7" s="124">
        <v>147</v>
      </c>
      <c r="O7" s="122">
        <v>177</v>
      </c>
      <c r="P7" s="124">
        <v>20.408163265306122</v>
      </c>
      <c r="Q7" s="124">
        <v>14.935064935064934</v>
      </c>
      <c r="S7" s="124">
        <v>600</v>
      </c>
      <c r="T7" s="122">
        <v>720</v>
      </c>
      <c r="U7" s="124">
        <v>20</v>
      </c>
    </row>
    <row r="8" spans="2:21" ht="14.25">
      <c r="B8" s="104" t="s">
        <v>8</v>
      </c>
      <c r="C8" s="20"/>
      <c r="D8" s="124">
        <v>233</v>
      </c>
      <c r="E8" s="124">
        <v>210</v>
      </c>
      <c r="F8" s="124">
        <v>73</v>
      </c>
      <c r="H8" s="124">
        <v>88</v>
      </c>
      <c r="I8" s="124">
        <v>71</v>
      </c>
      <c r="J8" s="124">
        <v>14</v>
      </c>
      <c r="K8" s="124">
        <v>37</v>
      </c>
      <c r="L8" s="124">
        <v>7</v>
      </c>
      <c r="M8" s="124">
        <v>32</v>
      </c>
      <c r="N8" s="124">
        <v>18</v>
      </c>
      <c r="O8" s="122">
        <v>16</v>
      </c>
      <c r="P8" s="124">
        <v>-11.111111111111116</v>
      </c>
      <c r="Q8" s="124">
        <v>-56.75675675675676</v>
      </c>
      <c r="S8" s="124">
        <v>210</v>
      </c>
      <c r="T8" s="122">
        <v>73</v>
      </c>
      <c r="U8" s="124">
        <v>-65.23809523809524</v>
      </c>
    </row>
    <row r="9" spans="2:21" ht="14.25">
      <c r="B9" s="105" t="s">
        <v>72</v>
      </c>
      <c r="C9" s="20"/>
      <c r="D9" s="124">
        <v>0</v>
      </c>
      <c r="E9" s="124">
        <v>0</v>
      </c>
      <c r="F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2">
        <v>0</v>
      </c>
      <c r="P9" s="124">
        <v>0</v>
      </c>
      <c r="Q9" s="124">
        <v>0</v>
      </c>
      <c r="S9" s="124">
        <v>0</v>
      </c>
      <c r="T9" s="122">
        <v>0</v>
      </c>
      <c r="U9" s="124">
        <v>0</v>
      </c>
    </row>
    <row r="10" spans="2:21" ht="14.25">
      <c r="B10" s="105" t="s">
        <v>9</v>
      </c>
      <c r="C10" s="20"/>
      <c r="D10" s="124">
        <v>455</v>
      </c>
      <c r="E10" s="124">
        <v>556</v>
      </c>
      <c r="F10" s="124">
        <v>672</v>
      </c>
      <c r="H10" s="124">
        <v>113</v>
      </c>
      <c r="I10" s="124">
        <v>120</v>
      </c>
      <c r="J10" s="124">
        <v>172</v>
      </c>
      <c r="K10" s="124">
        <v>151</v>
      </c>
      <c r="L10" s="124">
        <v>213</v>
      </c>
      <c r="M10" s="124">
        <v>82</v>
      </c>
      <c r="N10" s="124">
        <v>221</v>
      </c>
      <c r="O10" s="122">
        <v>156</v>
      </c>
      <c r="P10" s="124">
        <v>-29.411764705882348</v>
      </c>
      <c r="Q10" s="124">
        <v>3.31125827814569</v>
      </c>
      <c r="S10" s="124">
        <v>556</v>
      </c>
      <c r="T10" s="122">
        <v>672</v>
      </c>
      <c r="U10" s="124">
        <v>20.863309352517987</v>
      </c>
    </row>
    <row r="11" spans="2:21" ht="14.25">
      <c r="B11" s="105" t="s">
        <v>73</v>
      </c>
      <c r="C11" s="20"/>
      <c r="D11" s="124">
        <v>65</v>
      </c>
      <c r="E11" s="124">
        <v>92</v>
      </c>
      <c r="F11" s="124">
        <v>93</v>
      </c>
      <c r="H11" s="124">
        <v>19</v>
      </c>
      <c r="I11" s="124">
        <v>21</v>
      </c>
      <c r="J11" s="124">
        <v>29</v>
      </c>
      <c r="K11" s="124">
        <v>23</v>
      </c>
      <c r="L11" s="124">
        <v>33</v>
      </c>
      <c r="M11" s="124">
        <v>17</v>
      </c>
      <c r="N11" s="124">
        <v>31</v>
      </c>
      <c r="O11" s="122">
        <v>12</v>
      </c>
      <c r="P11" s="124">
        <v>-61.29032258064516</v>
      </c>
      <c r="Q11" s="124">
        <v>-47.82608695652174</v>
      </c>
      <c r="S11" s="124">
        <v>92</v>
      </c>
      <c r="T11" s="122">
        <v>93</v>
      </c>
      <c r="U11" s="124">
        <v>1.0869565217391353</v>
      </c>
    </row>
    <row r="12" spans="2:21" ht="14.25">
      <c r="B12" s="105" t="s">
        <v>58</v>
      </c>
      <c r="C12" s="20"/>
      <c r="D12" s="124">
        <v>390</v>
      </c>
      <c r="E12" s="124">
        <v>464</v>
      </c>
      <c r="F12" s="124">
        <v>579</v>
      </c>
      <c r="H12" s="124">
        <v>94</v>
      </c>
      <c r="I12" s="124">
        <v>99</v>
      </c>
      <c r="J12" s="124">
        <v>143</v>
      </c>
      <c r="K12" s="124">
        <v>128</v>
      </c>
      <c r="L12" s="124">
        <v>180</v>
      </c>
      <c r="M12" s="124">
        <v>65</v>
      </c>
      <c r="N12" s="124">
        <v>190</v>
      </c>
      <c r="O12" s="122">
        <v>144</v>
      </c>
      <c r="P12" s="124">
        <v>-24.210526315789473</v>
      </c>
      <c r="Q12" s="124">
        <v>12.5</v>
      </c>
      <c r="S12" s="124">
        <v>464</v>
      </c>
      <c r="T12" s="122">
        <v>579</v>
      </c>
      <c r="U12" s="124">
        <v>24.784482758620683</v>
      </c>
    </row>
    <row r="13" spans="3:20" ht="14.25">
      <c r="C13" s="20"/>
      <c r="D13" s="124"/>
      <c r="O13" s="149"/>
      <c r="S13" s="179"/>
      <c r="T13" s="149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6"/>
      <c r="P14" s="17"/>
      <c r="Q14" s="17"/>
      <c r="R14" s="32"/>
      <c r="S14" s="183"/>
      <c r="T14" s="146"/>
      <c r="U14" s="17"/>
    </row>
    <row r="15" spans="2:21" ht="14.25">
      <c r="B15" s="104" t="s">
        <v>76</v>
      </c>
      <c r="C15" s="20"/>
      <c r="D15" s="124">
        <v>32085</v>
      </c>
      <c r="E15" s="124">
        <v>33431</v>
      </c>
      <c r="F15" s="124">
        <v>36224</v>
      </c>
      <c r="H15" s="124">
        <v>32814</v>
      </c>
      <c r="I15" s="124">
        <v>31951</v>
      </c>
      <c r="J15" s="124">
        <v>31828</v>
      </c>
      <c r="K15" s="124">
        <v>33431</v>
      </c>
      <c r="L15" s="124">
        <v>34008</v>
      </c>
      <c r="M15" s="124">
        <v>38052</v>
      </c>
      <c r="N15" s="124">
        <v>37036</v>
      </c>
      <c r="O15" s="122">
        <v>36224</v>
      </c>
      <c r="P15" s="124">
        <v>-2.192461388918887</v>
      </c>
      <c r="Q15" s="124">
        <v>8.354521252729509</v>
      </c>
      <c r="S15" s="75">
        <v>33431</v>
      </c>
      <c r="T15" s="122">
        <v>36224</v>
      </c>
      <c r="U15" s="124">
        <v>8.354521252729509</v>
      </c>
    </row>
    <row r="16" spans="2:21" ht="14.25">
      <c r="B16" s="104" t="s">
        <v>77</v>
      </c>
      <c r="C16" s="20"/>
      <c r="D16" s="124">
        <v>44119</v>
      </c>
      <c r="E16" s="124">
        <v>47653</v>
      </c>
      <c r="F16" s="124">
        <v>52489</v>
      </c>
      <c r="H16" s="124">
        <v>46173</v>
      </c>
      <c r="I16" s="124">
        <v>46754</v>
      </c>
      <c r="J16" s="124">
        <v>47342</v>
      </c>
      <c r="K16" s="124">
        <v>47653</v>
      </c>
      <c r="L16" s="124">
        <v>49718</v>
      </c>
      <c r="M16" s="124">
        <v>54420</v>
      </c>
      <c r="N16" s="124">
        <v>53149</v>
      </c>
      <c r="O16" s="122">
        <v>52489</v>
      </c>
      <c r="P16" s="124">
        <v>-1.2417919434043911</v>
      </c>
      <c r="Q16" s="124">
        <v>10.148364216313777</v>
      </c>
      <c r="S16" s="124">
        <v>47653</v>
      </c>
      <c r="T16" s="122">
        <v>52489</v>
      </c>
      <c r="U16" s="124">
        <v>10.148364216313777</v>
      </c>
    </row>
    <row r="17" spans="2:21" ht="14.25">
      <c r="B17" s="104" t="s">
        <v>10</v>
      </c>
      <c r="C17" s="20"/>
      <c r="D17" s="124">
        <v>44119</v>
      </c>
      <c r="E17" s="124">
        <v>47653</v>
      </c>
      <c r="F17" s="124">
        <v>52489</v>
      </c>
      <c r="H17" s="124">
        <v>46173</v>
      </c>
      <c r="I17" s="124">
        <v>46754</v>
      </c>
      <c r="J17" s="124">
        <v>47342</v>
      </c>
      <c r="K17" s="124">
        <v>47653</v>
      </c>
      <c r="L17" s="124">
        <v>49718</v>
      </c>
      <c r="M17" s="124">
        <v>54420</v>
      </c>
      <c r="N17" s="124">
        <v>53149</v>
      </c>
      <c r="O17" s="122">
        <v>52489</v>
      </c>
      <c r="P17" s="124">
        <v>-1.2417919434043911</v>
      </c>
      <c r="Q17" s="124">
        <v>10.148364216313777</v>
      </c>
      <c r="S17" s="124">
        <v>47653</v>
      </c>
      <c r="T17" s="122">
        <v>52489</v>
      </c>
      <c r="U17" s="124">
        <v>10.148364216313777</v>
      </c>
    </row>
    <row r="18" spans="3:20" ht="14.25">
      <c r="C18" s="20"/>
      <c r="D18" s="124"/>
      <c r="O18" s="149"/>
      <c r="S18" s="179"/>
      <c r="T18" s="149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1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9" bestFit="1" customWidth="1"/>
    <col min="5" max="6" width="8.57421875" style="124" bestFit="1" customWidth="1"/>
    <col min="7" max="7" width="4.00390625" style="124" customWidth="1"/>
    <col min="8" max="9" width="8.57421875" style="124" bestFit="1" customWidth="1"/>
    <col min="10" max="11" width="8.57421875" style="124" customWidth="1"/>
    <col min="12" max="12" width="8.57421875" style="124" bestFit="1" customWidth="1"/>
    <col min="13" max="14" width="8.57421875" style="124" customWidth="1"/>
    <col min="15" max="15" width="8.57421875" style="125" bestFit="1" customWidth="1"/>
    <col min="16" max="16" width="6.57421875" style="124" bestFit="1" customWidth="1"/>
    <col min="17" max="17" width="7.7109375" style="124" bestFit="1" customWidth="1"/>
    <col min="18" max="18" width="4.140625" style="124" customWidth="1"/>
    <col min="19" max="19" width="8.57421875" style="124" bestFit="1" customWidth="1"/>
    <col min="20" max="20" width="8.57421875" style="125" bestFit="1" customWidth="1"/>
    <col min="21" max="21" width="6.57421875" style="124" bestFit="1" customWidth="1"/>
    <col min="22" max="16384" width="9.140625" style="20" customWidth="1"/>
  </cols>
  <sheetData>
    <row r="1" spans="1:21" s="42" customFormat="1" ht="20.25">
      <c r="A1" s="41" t="s">
        <v>78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7"/>
      <c r="S3" s="17"/>
      <c r="T3" s="128"/>
      <c r="U3" s="17"/>
    </row>
    <row r="4" spans="2:21" ht="14.25">
      <c r="B4" s="104" t="s">
        <v>5</v>
      </c>
      <c r="C4" s="20"/>
      <c r="D4" s="124">
        <v>264</v>
      </c>
      <c r="E4" s="124">
        <v>302</v>
      </c>
      <c r="F4" s="124">
        <v>327</v>
      </c>
      <c r="H4" s="124">
        <v>80</v>
      </c>
      <c r="I4" s="124">
        <v>74</v>
      </c>
      <c r="J4" s="124">
        <v>73</v>
      </c>
      <c r="K4" s="124">
        <v>75</v>
      </c>
      <c r="L4" s="124">
        <v>76</v>
      </c>
      <c r="M4" s="124">
        <v>79</v>
      </c>
      <c r="N4" s="124">
        <v>84</v>
      </c>
      <c r="O4" s="125">
        <v>88</v>
      </c>
      <c r="P4" s="124">
        <v>4.761904761904767</v>
      </c>
      <c r="Q4" s="124">
        <v>17.333333333333336</v>
      </c>
      <c r="S4" s="124">
        <v>302</v>
      </c>
      <c r="T4" s="125">
        <v>327</v>
      </c>
      <c r="U4" s="124">
        <v>8.278145695364248</v>
      </c>
    </row>
    <row r="5" spans="2:21" ht="14.25">
      <c r="B5" s="104" t="s">
        <v>25</v>
      </c>
      <c r="C5" s="20"/>
      <c r="D5" s="124">
        <v>115</v>
      </c>
      <c r="E5" s="124">
        <v>107</v>
      </c>
      <c r="F5" s="124">
        <v>99</v>
      </c>
      <c r="H5" s="124">
        <v>37</v>
      </c>
      <c r="I5" s="124">
        <v>29</v>
      </c>
      <c r="J5" s="124">
        <v>28</v>
      </c>
      <c r="K5" s="124">
        <v>13</v>
      </c>
      <c r="L5" s="124">
        <v>31</v>
      </c>
      <c r="M5" s="124">
        <v>25</v>
      </c>
      <c r="N5" s="124">
        <v>39</v>
      </c>
      <c r="O5" s="125">
        <v>4</v>
      </c>
      <c r="P5" s="124">
        <v>-89.74358974358975</v>
      </c>
      <c r="Q5" s="124">
        <v>-69.23076923076923</v>
      </c>
      <c r="S5" s="124">
        <v>107</v>
      </c>
      <c r="T5" s="125">
        <v>99</v>
      </c>
      <c r="U5" s="124">
        <v>-7.476635514018692</v>
      </c>
    </row>
    <row r="6" spans="2:21" ht="14.25">
      <c r="B6" s="104" t="s">
        <v>6</v>
      </c>
      <c r="C6" s="20"/>
      <c r="D6" s="124">
        <v>379</v>
      </c>
      <c r="E6" s="124">
        <v>409</v>
      </c>
      <c r="F6" s="124">
        <v>426</v>
      </c>
      <c r="H6" s="124">
        <v>117</v>
      </c>
      <c r="I6" s="124">
        <v>103</v>
      </c>
      <c r="J6" s="124">
        <v>101</v>
      </c>
      <c r="K6" s="124">
        <v>88</v>
      </c>
      <c r="L6" s="124">
        <v>107</v>
      </c>
      <c r="M6" s="124">
        <v>104</v>
      </c>
      <c r="N6" s="124">
        <v>123</v>
      </c>
      <c r="O6" s="125">
        <v>92</v>
      </c>
      <c r="P6" s="124">
        <v>-25.20325203252033</v>
      </c>
      <c r="Q6" s="124">
        <v>4.545454545454541</v>
      </c>
      <c r="S6" s="124">
        <v>409</v>
      </c>
      <c r="T6" s="125">
        <v>426</v>
      </c>
      <c r="U6" s="124">
        <v>4.1564792176039145</v>
      </c>
    </row>
    <row r="7" spans="2:21" ht="14.25">
      <c r="B7" s="104" t="s">
        <v>0</v>
      </c>
      <c r="C7" s="20"/>
      <c r="D7" s="124">
        <v>203</v>
      </c>
      <c r="E7" s="124">
        <v>270</v>
      </c>
      <c r="F7" s="124">
        <v>325</v>
      </c>
      <c r="H7" s="124">
        <v>60</v>
      </c>
      <c r="I7" s="124">
        <v>63</v>
      </c>
      <c r="J7" s="124">
        <v>66</v>
      </c>
      <c r="K7" s="124">
        <v>81</v>
      </c>
      <c r="L7" s="124">
        <v>69</v>
      </c>
      <c r="M7" s="124">
        <v>78</v>
      </c>
      <c r="N7" s="124">
        <v>80</v>
      </c>
      <c r="O7" s="125">
        <v>98</v>
      </c>
      <c r="P7" s="124">
        <v>22.5</v>
      </c>
      <c r="Q7" s="124">
        <v>20.98765432098766</v>
      </c>
      <c r="S7" s="124">
        <v>270</v>
      </c>
      <c r="T7" s="125">
        <v>325</v>
      </c>
      <c r="U7" s="124">
        <v>20.370370370370374</v>
      </c>
    </row>
    <row r="8" spans="2:21" ht="14.25">
      <c r="B8" s="104" t="s">
        <v>8</v>
      </c>
      <c r="C8" s="20"/>
      <c r="D8" s="124">
        <v>72</v>
      </c>
      <c r="E8" s="124">
        <v>74</v>
      </c>
      <c r="F8" s="124">
        <v>52</v>
      </c>
      <c r="H8" s="124">
        <v>12</v>
      </c>
      <c r="I8" s="124">
        <v>13</v>
      </c>
      <c r="J8" s="124">
        <v>14</v>
      </c>
      <c r="K8" s="124">
        <v>35</v>
      </c>
      <c r="L8" s="124">
        <v>6</v>
      </c>
      <c r="M8" s="124">
        <v>18</v>
      </c>
      <c r="N8" s="124">
        <v>21</v>
      </c>
      <c r="O8" s="125">
        <v>7</v>
      </c>
      <c r="P8" s="124">
        <v>-66.66666666666667</v>
      </c>
      <c r="Q8" s="124">
        <v>-80</v>
      </c>
      <c r="S8" s="124">
        <v>74</v>
      </c>
      <c r="T8" s="125">
        <v>52</v>
      </c>
      <c r="U8" s="124">
        <v>-29.729729729729726</v>
      </c>
    </row>
    <row r="9" spans="2:21" ht="14.25">
      <c r="B9" s="105" t="s">
        <v>72</v>
      </c>
      <c r="C9" s="20"/>
      <c r="D9" s="124">
        <v>14</v>
      </c>
      <c r="E9" s="124">
        <v>17</v>
      </c>
      <c r="F9" s="124">
        <v>20</v>
      </c>
      <c r="H9" s="124">
        <v>3</v>
      </c>
      <c r="I9" s="124">
        <v>3</v>
      </c>
      <c r="J9" s="124">
        <v>5</v>
      </c>
      <c r="K9" s="124">
        <v>6</v>
      </c>
      <c r="L9" s="124">
        <v>4</v>
      </c>
      <c r="M9" s="124">
        <v>7</v>
      </c>
      <c r="N9" s="124">
        <v>4</v>
      </c>
      <c r="O9" s="125">
        <v>5</v>
      </c>
      <c r="P9" s="124">
        <v>25</v>
      </c>
      <c r="Q9" s="124">
        <v>-16.666666666666664</v>
      </c>
      <c r="S9" s="124">
        <v>17</v>
      </c>
      <c r="T9" s="125">
        <v>20</v>
      </c>
      <c r="U9" s="124">
        <v>17.647058823529417</v>
      </c>
    </row>
    <row r="10" spans="2:21" ht="14.25">
      <c r="B10" s="105" t="s">
        <v>9</v>
      </c>
      <c r="C10" s="20"/>
      <c r="D10" s="124">
        <v>118</v>
      </c>
      <c r="E10" s="124">
        <v>82</v>
      </c>
      <c r="F10" s="124">
        <v>69</v>
      </c>
      <c r="H10" s="124">
        <v>48</v>
      </c>
      <c r="I10" s="124">
        <v>30</v>
      </c>
      <c r="J10" s="124">
        <v>26</v>
      </c>
      <c r="K10" s="124">
        <v>-22</v>
      </c>
      <c r="L10" s="124">
        <v>36</v>
      </c>
      <c r="M10" s="124">
        <v>15</v>
      </c>
      <c r="N10" s="124">
        <v>26</v>
      </c>
      <c r="O10" s="125">
        <v>-8</v>
      </c>
      <c r="P10" s="124" t="s">
        <v>401</v>
      </c>
      <c r="Q10" s="124">
        <v>63.63636363636363</v>
      </c>
      <c r="S10" s="124">
        <v>82</v>
      </c>
      <c r="T10" s="125">
        <v>69</v>
      </c>
      <c r="U10" s="124">
        <v>-15.85365853658537</v>
      </c>
    </row>
    <row r="11" spans="2:21" ht="14.25">
      <c r="B11" s="105" t="s">
        <v>73</v>
      </c>
      <c r="C11" s="20"/>
      <c r="D11" s="124">
        <v>14</v>
      </c>
      <c r="E11" s="124">
        <v>14</v>
      </c>
      <c r="F11" s="124">
        <v>22</v>
      </c>
      <c r="H11" s="124">
        <v>9</v>
      </c>
      <c r="I11" s="124">
        <v>9</v>
      </c>
      <c r="J11" s="124">
        <v>5</v>
      </c>
      <c r="K11" s="124">
        <v>-9</v>
      </c>
      <c r="L11" s="124">
        <v>6</v>
      </c>
      <c r="M11" s="124">
        <v>3</v>
      </c>
      <c r="N11" s="124">
        <v>6</v>
      </c>
      <c r="O11" s="125">
        <v>7</v>
      </c>
      <c r="P11" s="124">
        <v>16.666666666666675</v>
      </c>
      <c r="Q11" s="124" t="s">
        <v>401</v>
      </c>
      <c r="S11" s="124">
        <v>14</v>
      </c>
      <c r="T11" s="125">
        <v>22</v>
      </c>
      <c r="U11" s="124">
        <v>57.14285714285714</v>
      </c>
    </row>
    <row r="12" spans="2:21" ht="14.25">
      <c r="B12" s="105" t="s">
        <v>58</v>
      </c>
      <c r="C12" s="20"/>
      <c r="D12" s="124">
        <v>104</v>
      </c>
      <c r="E12" s="124">
        <v>68</v>
      </c>
      <c r="F12" s="124">
        <v>47</v>
      </c>
      <c r="H12" s="124">
        <v>39</v>
      </c>
      <c r="I12" s="124">
        <v>21</v>
      </c>
      <c r="J12" s="124">
        <v>21</v>
      </c>
      <c r="K12" s="124">
        <v>-13</v>
      </c>
      <c r="L12" s="124">
        <v>30</v>
      </c>
      <c r="M12" s="124">
        <v>12</v>
      </c>
      <c r="N12" s="124">
        <v>20</v>
      </c>
      <c r="O12" s="125">
        <v>-15</v>
      </c>
      <c r="P12" s="124" t="s">
        <v>401</v>
      </c>
      <c r="Q12" s="124">
        <v>-15.384615384615374</v>
      </c>
      <c r="S12" s="124">
        <v>68</v>
      </c>
      <c r="T12" s="125">
        <v>47</v>
      </c>
      <c r="U12" s="124">
        <v>-30.88235294117647</v>
      </c>
    </row>
    <row r="13" spans="3:20" ht="14.25">
      <c r="C13" s="20"/>
      <c r="D13" s="124"/>
      <c r="O13" s="152"/>
      <c r="S13" s="179"/>
      <c r="T13" s="152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53"/>
      <c r="P14" s="17"/>
      <c r="Q14" s="17"/>
      <c r="R14" s="17"/>
      <c r="S14" s="183"/>
      <c r="T14" s="153"/>
      <c r="U14" s="17"/>
    </row>
    <row r="15" spans="2:21" ht="14.25">
      <c r="B15" s="104" t="s">
        <v>76</v>
      </c>
      <c r="C15" s="20"/>
      <c r="D15" s="124">
        <v>9683</v>
      </c>
      <c r="E15" s="124">
        <v>10252</v>
      </c>
      <c r="F15" s="124">
        <v>12208</v>
      </c>
      <c r="H15" s="124">
        <v>9439</v>
      </c>
      <c r="I15" s="124">
        <v>9154</v>
      </c>
      <c r="J15" s="124">
        <v>9510</v>
      </c>
      <c r="K15" s="124">
        <v>10252</v>
      </c>
      <c r="L15" s="124">
        <v>10798</v>
      </c>
      <c r="M15" s="124">
        <v>11524</v>
      </c>
      <c r="N15" s="124">
        <v>11541</v>
      </c>
      <c r="O15" s="125">
        <v>12208</v>
      </c>
      <c r="P15" s="124">
        <v>5.7793951997227255</v>
      </c>
      <c r="Q15" s="124">
        <v>19.079204057744835</v>
      </c>
      <c r="S15" s="124">
        <v>10252</v>
      </c>
      <c r="T15" s="125">
        <v>12208</v>
      </c>
      <c r="U15" s="124">
        <v>19.079204057744835</v>
      </c>
    </row>
    <row r="16" spans="2:21" ht="14.25">
      <c r="B16" s="104" t="s">
        <v>77</v>
      </c>
      <c r="C16" s="20"/>
      <c r="D16" s="124">
        <v>16563</v>
      </c>
      <c r="E16" s="124">
        <v>14362</v>
      </c>
      <c r="F16" s="124">
        <v>21033</v>
      </c>
      <c r="H16" s="124">
        <v>14438</v>
      </c>
      <c r="I16" s="124">
        <v>13778</v>
      </c>
      <c r="J16" s="124">
        <v>15023</v>
      </c>
      <c r="K16" s="124">
        <v>14362</v>
      </c>
      <c r="L16" s="124">
        <v>15724</v>
      </c>
      <c r="M16" s="124">
        <v>16974</v>
      </c>
      <c r="N16" s="124">
        <v>18861</v>
      </c>
      <c r="O16" s="125">
        <v>21033</v>
      </c>
      <c r="P16" s="124">
        <v>11.51582630825514</v>
      </c>
      <c r="Q16" s="124">
        <v>46.448962540036206</v>
      </c>
      <c r="S16" s="124">
        <v>14362</v>
      </c>
      <c r="T16" s="125">
        <v>21033</v>
      </c>
      <c r="U16" s="124">
        <v>46.448962540036206</v>
      </c>
    </row>
    <row r="17" spans="2:21" ht="14.25">
      <c r="B17" s="104" t="s">
        <v>10</v>
      </c>
      <c r="C17" s="20"/>
      <c r="D17" s="124">
        <v>16563</v>
      </c>
      <c r="E17" s="124">
        <v>14362</v>
      </c>
      <c r="F17" s="124">
        <v>21033</v>
      </c>
      <c r="H17" s="124">
        <v>14438</v>
      </c>
      <c r="I17" s="124">
        <v>13778</v>
      </c>
      <c r="J17" s="124">
        <v>15023</v>
      </c>
      <c r="K17" s="124">
        <v>14362</v>
      </c>
      <c r="L17" s="124">
        <v>15724</v>
      </c>
      <c r="M17" s="124">
        <v>16974</v>
      </c>
      <c r="N17" s="124">
        <v>18861</v>
      </c>
      <c r="O17" s="125">
        <v>21033</v>
      </c>
      <c r="P17" s="124">
        <v>11.51582630825514</v>
      </c>
      <c r="Q17" s="124">
        <v>46.448962540036206</v>
      </c>
      <c r="S17" s="124">
        <v>14362</v>
      </c>
      <c r="T17" s="125">
        <v>21033</v>
      </c>
      <c r="U17" s="124">
        <v>46.448962540036206</v>
      </c>
    </row>
    <row r="18" spans="3:20" ht="14.25">
      <c r="C18" s="20"/>
      <c r="D18" s="124"/>
      <c r="O18" s="152"/>
      <c r="S18" s="179"/>
      <c r="T18" s="152"/>
    </row>
    <row r="19" ht="14.25">
      <c r="D19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7.28125" style="129" bestFit="1" customWidth="1"/>
    <col min="5" max="6" width="8.57421875" style="124" bestFit="1" customWidth="1"/>
    <col min="7" max="7" width="4.00390625" style="124" customWidth="1"/>
    <col min="8" max="9" width="8.57421875" style="124" bestFit="1" customWidth="1"/>
    <col min="10" max="11" width="8.57421875" style="124" customWidth="1"/>
    <col min="12" max="12" width="8.57421875" style="124" bestFit="1" customWidth="1"/>
    <col min="13" max="14" width="8.57421875" style="124" customWidth="1"/>
    <col min="15" max="15" width="8.57421875" style="125" bestFit="1" customWidth="1"/>
    <col min="16" max="17" width="6.57421875" style="124" bestFit="1" customWidth="1"/>
    <col min="18" max="18" width="4.57421875" style="124" customWidth="1"/>
    <col min="19" max="19" width="8.57421875" style="124" bestFit="1" customWidth="1"/>
    <col min="20" max="20" width="8.57421875" style="125" bestFit="1" customWidth="1"/>
    <col min="21" max="21" width="8.7109375" style="124" customWidth="1"/>
    <col min="22" max="16384" width="9.140625" style="20" customWidth="1"/>
  </cols>
  <sheetData>
    <row r="1" spans="1:21" s="42" customFormat="1" ht="20.25">
      <c r="A1" s="41" t="s">
        <v>98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6"/>
      <c r="P3" s="17"/>
      <c r="Q3" s="17"/>
      <c r="R3" s="17"/>
      <c r="S3" s="17"/>
      <c r="T3" s="146"/>
      <c r="U3" s="17"/>
    </row>
    <row r="4" spans="2:21" ht="14.25">
      <c r="B4" s="104" t="s">
        <v>5</v>
      </c>
      <c r="C4" s="20"/>
      <c r="D4" s="124">
        <v>164</v>
      </c>
      <c r="E4" s="124">
        <v>326</v>
      </c>
      <c r="F4" s="124">
        <v>283</v>
      </c>
      <c r="H4" s="124">
        <v>73</v>
      </c>
      <c r="I4" s="124">
        <v>90</v>
      </c>
      <c r="J4" s="124">
        <v>84</v>
      </c>
      <c r="K4" s="124">
        <v>79</v>
      </c>
      <c r="L4" s="124">
        <v>77</v>
      </c>
      <c r="M4" s="124">
        <v>70</v>
      </c>
      <c r="N4" s="124">
        <v>68</v>
      </c>
      <c r="O4" s="122">
        <v>68</v>
      </c>
      <c r="P4" s="124">
        <v>0</v>
      </c>
      <c r="Q4" s="124">
        <v>-13.924050632911388</v>
      </c>
      <c r="S4" s="124">
        <v>326</v>
      </c>
      <c r="T4" s="122">
        <v>283</v>
      </c>
      <c r="U4" s="124">
        <v>-13.190184049079756</v>
      </c>
    </row>
    <row r="5" spans="2:21" ht="14.25">
      <c r="B5" s="104" t="s">
        <v>25</v>
      </c>
      <c r="C5" s="20"/>
      <c r="D5" s="124">
        <v>195</v>
      </c>
      <c r="E5" s="124">
        <v>175</v>
      </c>
      <c r="F5" s="124">
        <v>174</v>
      </c>
      <c r="H5" s="124">
        <v>82</v>
      </c>
      <c r="I5" s="124">
        <v>31</v>
      </c>
      <c r="J5" s="124">
        <v>36</v>
      </c>
      <c r="K5" s="124">
        <v>26</v>
      </c>
      <c r="L5" s="124">
        <v>54</v>
      </c>
      <c r="M5" s="124">
        <v>52</v>
      </c>
      <c r="N5" s="124">
        <v>35</v>
      </c>
      <c r="O5" s="122">
        <v>33</v>
      </c>
      <c r="P5" s="124">
        <v>-5.714285714285716</v>
      </c>
      <c r="Q5" s="124">
        <v>26.923076923076916</v>
      </c>
      <c r="S5" s="124">
        <v>175</v>
      </c>
      <c r="T5" s="122">
        <v>174</v>
      </c>
      <c r="U5" s="124">
        <v>-0.5714285714285672</v>
      </c>
    </row>
    <row r="6" spans="2:21" ht="14.25">
      <c r="B6" s="104" t="s">
        <v>6</v>
      </c>
      <c r="C6" s="20"/>
      <c r="D6" s="124">
        <v>359</v>
      </c>
      <c r="E6" s="124">
        <v>501</v>
      </c>
      <c r="F6" s="124">
        <v>457</v>
      </c>
      <c r="H6" s="124">
        <v>155</v>
      </c>
      <c r="I6" s="124">
        <v>121</v>
      </c>
      <c r="J6" s="124">
        <v>120</v>
      </c>
      <c r="K6" s="124">
        <v>105</v>
      </c>
      <c r="L6" s="124">
        <v>131</v>
      </c>
      <c r="M6" s="124">
        <v>122</v>
      </c>
      <c r="N6" s="124">
        <v>103</v>
      </c>
      <c r="O6" s="122">
        <v>101</v>
      </c>
      <c r="P6" s="124">
        <v>-1.9417475728155331</v>
      </c>
      <c r="Q6" s="124">
        <v>-3.809523809523807</v>
      </c>
      <c r="S6" s="124">
        <v>501</v>
      </c>
      <c r="T6" s="122">
        <v>457</v>
      </c>
      <c r="U6" s="124">
        <v>-8.782435129740518</v>
      </c>
    </row>
    <row r="7" spans="2:21" ht="14.25">
      <c r="B7" s="104" t="s">
        <v>0</v>
      </c>
      <c r="C7" s="20"/>
      <c r="D7" s="124">
        <v>154</v>
      </c>
      <c r="E7" s="124">
        <v>172</v>
      </c>
      <c r="F7" s="124">
        <v>207</v>
      </c>
      <c r="H7" s="124">
        <v>41</v>
      </c>
      <c r="I7" s="124">
        <v>41</v>
      </c>
      <c r="J7" s="124">
        <v>44</v>
      </c>
      <c r="K7" s="124">
        <v>46</v>
      </c>
      <c r="L7" s="124">
        <v>53</v>
      </c>
      <c r="M7" s="124">
        <v>52</v>
      </c>
      <c r="N7" s="124">
        <v>57</v>
      </c>
      <c r="O7" s="122">
        <v>45</v>
      </c>
      <c r="P7" s="124">
        <v>-21.052631578947366</v>
      </c>
      <c r="Q7" s="124">
        <v>-2.1739130434782594</v>
      </c>
      <c r="S7" s="124">
        <v>172</v>
      </c>
      <c r="T7" s="122">
        <v>207</v>
      </c>
      <c r="U7" s="124">
        <v>20.348837209302317</v>
      </c>
    </row>
    <row r="8" spans="2:21" ht="14.25">
      <c r="B8" s="104" t="s">
        <v>8</v>
      </c>
      <c r="C8" s="20"/>
      <c r="D8" s="124">
        <v>35</v>
      </c>
      <c r="E8" s="124">
        <v>69</v>
      </c>
      <c r="F8" s="124">
        <v>79</v>
      </c>
      <c r="H8" s="124">
        <v>34</v>
      </c>
      <c r="I8" s="124">
        <v>10</v>
      </c>
      <c r="J8" s="124">
        <v>10</v>
      </c>
      <c r="K8" s="124">
        <v>15</v>
      </c>
      <c r="L8" s="124">
        <v>11</v>
      </c>
      <c r="M8" s="124">
        <v>14</v>
      </c>
      <c r="N8" s="124">
        <v>41</v>
      </c>
      <c r="O8" s="122">
        <v>13</v>
      </c>
      <c r="P8" s="124">
        <v>-68.29268292682926</v>
      </c>
      <c r="Q8" s="124">
        <v>-13.33333333333333</v>
      </c>
      <c r="S8" s="124">
        <v>69</v>
      </c>
      <c r="T8" s="122">
        <v>79</v>
      </c>
      <c r="U8" s="124">
        <v>14.492753623188403</v>
      </c>
    </row>
    <row r="9" spans="2:21" ht="14.25">
      <c r="B9" s="105" t="s">
        <v>72</v>
      </c>
      <c r="C9" s="20"/>
      <c r="D9" s="124">
        <v>40</v>
      </c>
      <c r="E9" s="124">
        <v>33</v>
      </c>
      <c r="F9" s="124">
        <v>72</v>
      </c>
      <c r="H9" s="124">
        <v>14</v>
      </c>
      <c r="I9" s="124">
        <v>6</v>
      </c>
      <c r="J9" s="124">
        <v>16</v>
      </c>
      <c r="K9" s="124">
        <v>-3</v>
      </c>
      <c r="L9" s="124">
        <v>15</v>
      </c>
      <c r="M9" s="124">
        <v>16</v>
      </c>
      <c r="N9" s="124">
        <v>25</v>
      </c>
      <c r="O9" s="122">
        <v>16</v>
      </c>
      <c r="P9" s="124">
        <v>-36</v>
      </c>
      <c r="Q9" s="124" t="s">
        <v>401</v>
      </c>
      <c r="S9" s="124">
        <v>33</v>
      </c>
      <c r="T9" s="122">
        <v>72</v>
      </c>
      <c r="U9" s="124" t="s">
        <v>387</v>
      </c>
    </row>
    <row r="10" spans="2:21" ht="14.25">
      <c r="B10" s="105" t="s">
        <v>9</v>
      </c>
      <c r="C10" s="20"/>
      <c r="D10" s="124">
        <v>210</v>
      </c>
      <c r="E10" s="124">
        <v>293</v>
      </c>
      <c r="F10" s="124">
        <v>243</v>
      </c>
      <c r="H10" s="124">
        <v>94</v>
      </c>
      <c r="I10" s="124">
        <v>76</v>
      </c>
      <c r="J10" s="124">
        <v>82</v>
      </c>
      <c r="K10" s="124">
        <v>41</v>
      </c>
      <c r="L10" s="124">
        <v>82</v>
      </c>
      <c r="M10" s="124">
        <v>72</v>
      </c>
      <c r="N10" s="124">
        <v>30</v>
      </c>
      <c r="O10" s="122">
        <v>59</v>
      </c>
      <c r="P10" s="124">
        <v>96.66666666666666</v>
      </c>
      <c r="Q10" s="124">
        <v>43.90243902439024</v>
      </c>
      <c r="S10" s="124">
        <v>293</v>
      </c>
      <c r="T10" s="122">
        <v>243</v>
      </c>
      <c r="U10" s="124">
        <v>-17.064846416382252</v>
      </c>
    </row>
    <row r="11" spans="2:21" ht="14.25">
      <c r="B11" s="105" t="s">
        <v>73</v>
      </c>
      <c r="C11" s="20"/>
      <c r="D11" s="124">
        <v>58</v>
      </c>
      <c r="E11" s="124">
        <v>67</v>
      </c>
      <c r="F11" s="124">
        <v>40</v>
      </c>
      <c r="H11" s="124">
        <v>31</v>
      </c>
      <c r="I11" s="124">
        <v>18</v>
      </c>
      <c r="J11" s="124">
        <v>12</v>
      </c>
      <c r="K11" s="124">
        <v>6</v>
      </c>
      <c r="L11" s="124">
        <v>20</v>
      </c>
      <c r="M11" s="124">
        <v>17</v>
      </c>
      <c r="N11" s="124">
        <v>-4</v>
      </c>
      <c r="O11" s="122">
        <v>7</v>
      </c>
      <c r="P11" s="124" t="s">
        <v>401</v>
      </c>
      <c r="Q11" s="124">
        <v>16.666666666666675</v>
      </c>
      <c r="S11" s="124">
        <v>67</v>
      </c>
      <c r="T11" s="122">
        <v>40</v>
      </c>
      <c r="U11" s="124">
        <v>-40.29850746268657</v>
      </c>
    </row>
    <row r="12" spans="2:21" ht="14.25">
      <c r="B12" s="105" t="s">
        <v>58</v>
      </c>
      <c r="C12" s="20"/>
      <c r="D12" s="124">
        <v>152</v>
      </c>
      <c r="E12" s="124">
        <v>226</v>
      </c>
      <c r="F12" s="124">
        <v>203</v>
      </c>
      <c r="H12" s="124">
        <v>63</v>
      </c>
      <c r="I12" s="124">
        <v>58</v>
      </c>
      <c r="J12" s="124">
        <v>70</v>
      </c>
      <c r="K12" s="124">
        <v>35</v>
      </c>
      <c r="L12" s="124">
        <v>62</v>
      </c>
      <c r="M12" s="124">
        <v>55</v>
      </c>
      <c r="N12" s="124">
        <v>34</v>
      </c>
      <c r="O12" s="122">
        <v>52</v>
      </c>
      <c r="P12" s="124">
        <v>52.941176470588225</v>
      </c>
      <c r="Q12" s="124">
        <v>48.57142857142858</v>
      </c>
      <c r="S12" s="124">
        <v>226</v>
      </c>
      <c r="T12" s="122">
        <v>203</v>
      </c>
      <c r="U12" s="124">
        <v>-10.176991150442483</v>
      </c>
    </row>
    <row r="13" spans="3:20" ht="14.25">
      <c r="C13" s="20"/>
      <c r="D13" s="124"/>
      <c r="O13" s="149"/>
      <c r="S13" s="179"/>
      <c r="T13" s="149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6"/>
      <c r="P14" s="17"/>
      <c r="Q14" s="17"/>
      <c r="R14" s="17"/>
      <c r="S14" s="183"/>
      <c r="T14" s="146"/>
      <c r="U14" s="17"/>
    </row>
    <row r="15" spans="2:21" ht="14.25">
      <c r="B15" s="104" t="s">
        <v>76</v>
      </c>
      <c r="C15" s="20"/>
      <c r="D15" s="124">
        <v>5557</v>
      </c>
      <c r="E15" s="124">
        <v>8058</v>
      </c>
      <c r="F15" s="124">
        <v>9121</v>
      </c>
      <c r="H15" s="124">
        <v>7920</v>
      </c>
      <c r="I15" s="124">
        <v>8437</v>
      </c>
      <c r="J15" s="124">
        <v>8399</v>
      </c>
      <c r="K15" s="124">
        <v>8058</v>
      </c>
      <c r="L15" s="124">
        <v>7483</v>
      </c>
      <c r="M15" s="124">
        <v>8664</v>
      </c>
      <c r="N15" s="124">
        <v>9436</v>
      </c>
      <c r="O15" s="122">
        <v>9121</v>
      </c>
      <c r="P15" s="124">
        <v>-3.3382789317507378</v>
      </c>
      <c r="Q15" s="124">
        <v>13.191859022089858</v>
      </c>
      <c r="S15" s="75">
        <v>8058</v>
      </c>
      <c r="T15" s="122">
        <v>9121</v>
      </c>
      <c r="U15" s="124">
        <v>13.191859022089858</v>
      </c>
    </row>
    <row r="16" spans="2:21" ht="14.25">
      <c r="B16" s="104" t="s">
        <v>77</v>
      </c>
      <c r="C16" s="20"/>
      <c r="D16" s="124">
        <v>9889</v>
      </c>
      <c r="E16" s="124">
        <v>12743</v>
      </c>
      <c r="F16" s="124">
        <v>13710</v>
      </c>
      <c r="H16" s="124">
        <v>12898</v>
      </c>
      <c r="I16" s="124">
        <v>13243</v>
      </c>
      <c r="J16" s="124">
        <v>12676</v>
      </c>
      <c r="K16" s="124">
        <v>12743</v>
      </c>
      <c r="L16" s="124">
        <v>14313</v>
      </c>
      <c r="M16" s="124">
        <v>14344</v>
      </c>
      <c r="N16" s="124">
        <v>14115</v>
      </c>
      <c r="O16" s="122">
        <v>13710</v>
      </c>
      <c r="P16" s="124">
        <v>-2.8692879914984037</v>
      </c>
      <c r="Q16" s="124">
        <v>7.588479949776339</v>
      </c>
      <c r="R16" s="75"/>
      <c r="S16" s="75">
        <v>12743</v>
      </c>
      <c r="T16" s="122">
        <v>13710</v>
      </c>
      <c r="U16" s="124">
        <v>7.588479949776339</v>
      </c>
    </row>
    <row r="17" spans="2:21" ht="14.25">
      <c r="B17" s="104" t="s">
        <v>10</v>
      </c>
      <c r="C17" s="20"/>
      <c r="D17" s="124">
        <v>9889</v>
      </c>
      <c r="E17" s="124">
        <v>12743</v>
      </c>
      <c r="F17" s="124">
        <v>13710</v>
      </c>
      <c r="H17" s="124">
        <v>12898</v>
      </c>
      <c r="I17" s="124">
        <v>13243</v>
      </c>
      <c r="J17" s="124">
        <v>12676</v>
      </c>
      <c r="K17" s="124">
        <v>12743</v>
      </c>
      <c r="L17" s="124">
        <v>14313</v>
      </c>
      <c r="M17" s="124">
        <v>14344</v>
      </c>
      <c r="N17" s="124">
        <v>14115</v>
      </c>
      <c r="O17" s="122">
        <v>13710</v>
      </c>
      <c r="P17" s="124">
        <v>-2.8692879914984037</v>
      </c>
      <c r="Q17" s="124">
        <v>7.588479949776339</v>
      </c>
      <c r="R17" s="75"/>
      <c r="S17" s="75">
        <v>12743</v>
      </c>
      <c r="T17" s="122">
        <v>13710</v>
      </c>
      <c r="U17" s="124">
        <v>7.588479949776339</v>
      </c>
    </row>
    <row r="18" spans="15:20" ht="14.25">
      <c r="O18" s="149"/>
      <c r="S18" s="179"/>
      <c r="T18" s="149"/>
    </row>
    <row r="19" ht="14.25">
      <c r="D19" s="124"/>
    </row>
    <row r="20" ht="14.25">
      <c r="D20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9" bestFit="1" customWidth="1"/>
    <col min="5" max="6" width="8.57421875" style="124" bestFit="1" customWidth="1"/>
    <col min="7" max="7" width="4.00390625" style="124" customWidth="1"/>
    <col min="8" max="9" width="8.57421875" style="124" bestFit="1" customWidth="1"/>
    <col min="10" max="11" width="8.57421875" style="124" customWidth="1"/>
    <col min="12" max="12" width="8.57421875" style="124" bestFit="1" customWidth="1"/>
    <col min="13" max="14" width="8.57421875" style="124" customWidth="1"/>
    <col min="15" max="15" width="8.57421875" style="125" bestFit="1" customWidth="1"/>
    <col min="16" max="17" width="6.57421875" style="124" bestFit="1" customWidth="1"/>
    <col min="18" max="18" width="3.421875" style="124" customWidth="1"/>
    <col min="19" max="19" width="8.57421875" style="124" bestFit="1" customWidth="1"/>
    <col min="20" max="20" width="8.57421875" style="125" bestFit="1" customWidth="1"/>
    <col min="21" max="21" width="10.7109375" style="124" customWidth="1"/>
    <col min="22" max="16384" width="9.140625" style="20" customWidth="1"/>
  </cols>
  <sheetData>
    <row r="1" spans="1:21" s="42" customFormat="1" ht="20.25">
      <c r="A1" s="41" t="s">
        <v>80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1:21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6"/>
      <c r="P3" s="17"/>
      <c r="Q3" s="17"/>
      <c r="R3" s="17"/>
      <c r="S3" s="17"/>
      <c r="T3" s="146"/>
      <c r="U3" s="17"/>
    </row>
    <row r="4" spans="2:21" ht="14.25">
      <c r="B4" s="104" t="s">
        <v>5</v>
      </c>
      <c r="C4" s="20"/>
      <c r="D4" s="124">
        <v>131</v>
      </c>
      <c r="E4" s="124">
        <v>201</v>
      </c>
      <c r="F4" s="124">
        <v>242</v>
      </c>
      <c r="H4" s="124">
        <v>44</v>
      </c>
      <c r="I4" s="124">
        <v>53</v>
      </c>
      <c r="J4" s="124">
        <v>51</v>
      </c>
      <c r="K4" s="124">
        <v>53</v>
      </c>
      <c r="L4" s="124">
        <v>54</v>
      </c>
      <c r="M4" s="124">
        <v>77</v>
      </c>
      <c r="N4" s="124">
        <v>57</v>
      </c>
      <c r="O4" s="122">
        <v>54</v>
      </c>
      <c r="P4" s="124">
        <v>-5.263157894736848</v>
      </c>
      <c r="Q4" s="124">
        <v>1.8867924528301883</v>
      </c>
      <c r="S4" s="124">
        <v>201</v>
      </c>
      <c r="T4" s="122">
        <v>242</v>
      </c>
      <c r="U4" s="124">
        <v>20.398009950248763</v>
      </c>
    </row>
    <row r="5" spans="2:21" ht="14.25">
      <c r="B5" s="104" t="s">
        <v>25</v>
      </c>
      <c r="C5" s="20"/>
      <c r="D5" s="124">
        <v>79</v>
      </c>
      <c r="E5" s="124">
        <v>135</v>
      </c>
      <c r="F5" s="124">
        <v>50</v>
      </c>
      <c r="H5" s="124">
        <v>36</v>
      </c>
      <c r="I5" s="124">
        <v>29</v>
      </c>
      <c r="J5" s="124">
        <v>40</v>
      </c>
      <c r="K5" s="124">
        <v>30</v>
      </c>
      <c r="L5" s="124">
        <v>28</v>
      </c>
      <c r="M5" s="124">
        <v>-7</v>
      </c>
      <c r="N5" s="124">
        <v>17</v>
      </c>
      <c r="O5" s="122">
        <v>12</v>
      </c>
      <c r="P5" s="124">
        <v>-29.411764705882348</v>
      </c>
      <c r="Q5" s="124">
        <v>-60</v>
      </c>
      <c r="S5" s="124">
        <v>135</v>
      </c>
      <c r="T5" s="122">
        <v>50</v>
      </c>
      <c r="U5" s="124">
        <v>-62.96296296296296</v>
      </c>
    </row>
    <row r="6" spans="2:21" ht="14.25">
      <c r="B6" s="104" t="s">
        <v>6</v>
      </c>
      <c r="C6" s="20"/>
      <c r="D6" s="124">
        <v>210</v>
      </c>
      <c r="E6" s="124">
        <v>336</v>
      </c>
      <c r="F6" s="124">
        <v>292</v>
      </c>
      <c r="H6" s="124">
        <v>80</v>
      </c>
      <c r="I6" s="124">
        <v>82</v>
      </c>
      <c r="J6" s="124">
        <v>91</v>
      </c>
      <c r="K6" s="124">
        <v>83</v>
      </c>
      <c r="L6" s="124">
        <v>82</v>
      </c>
      <c r="M6" s="124">
        <v>70</v>
      </c>
      <c r="N6" s="124">
        <v>74</v>
      </c>
      <c r="O6" s="122">
        <v>66</v>
      </c>
      <c r="P6" s="124">
        <v>-10.81081081081081</v>
      </c>
      <c r="Q6" s="124">
        <v>-20.481927710843372</v>
      </c>
      <c r="S6" s="124">
        <v>336</v>
      </c>
      <c r="T6" s="122">
        <v>292</v>
      </c>
      <c r="U6" s="124">
        <v>-13.095238095238093</v>
      </c>
    </row>
    <row r="7" spans="2:21" ht="14.25">
      <c r="B7" s="104" t="s">
        <v>0</v>
      </c>
      <c r="C7" s="20"/>
      <c r="D7" s="124">
        <v>63</v>
      </c>
      <c r="E7" s="124">
        <v>50</v>
      </c>
      <c r="F7" s="124">
        <v>62</v>
      </c>
      <c r="H7" s="124">
        <v>12</v>
      </c>
      <c r="I7" s="124">
        <v>16</v>
      </c>
      <c r="J7" s="124">
        <v>13</v>
      </c>
      <c r="K7" s="124">
        <v>9</v>
      </c>
      <c r="L7" s="124">
        <v>14</v>
      </c>
      <c r="M7" s="124">
        <v>15</v>
      </c>
      <c r="N7" s="124">
        <v>18</v>
      </c>
      <c r="O7" s="122">
        <v>15</v>
      </c>
      <c r="P7" s="124">
        <v>-16.666666666666664</v>
      </c>
      <c r="Q7" s="124">
        <v>66.66666666666667</v>
      </c>
      <c r="S7" s="124">
        <v>50</v>
      </c>
      <c r="T7" s="122">
        <v>62</v>
      </c>
      <c r="U7" s="124">
        <v>24</v>
      </c>
    </row>
    <row r="8" spans="2:21" ht="14.25">
      <c r="B8" s="104" t="s">
        <v>8</v>
      </c>
      <c r="C8" s="20"/>
      <c r="D8" s="124">
        <v>21</v>
      </c>
      <c r="E8" s="124">
        <v>142</v>
      </c>
      <c r="F8" s="124">
        <v>55</v>
      </c>
      <c r="H8" s="124">
        <v>54</v>
      </c>
      <c r="I8" s="124">
        <v>0</v>
      </c>
      <c r="J8" s="124">
        <v>0</v>
      </c>
      <c r="K8" s="124">
        <v>88</v>
      </c>
      <c r="L8" s="124">
        <v>53</v>
      </c>
      <c r="M8" s="124">
        <v>-8</v>
      </c>
      <c r="N8" s="124">
        <v>0</v>
      </c>
      <c r="O8" s="122">
        <v>10</v>
      </c>
      <c r="P8" s="124" t="s">
        <v>401</v>
      </c>
      <c r="Q8" s="124">
        <v>-88.63636363636364</v>
      </c>
      <c r="S8" s="124">
        <v>142</v>
      </c>
      <c r="T8" s="122">
        <v>55</v>
      </c>
      <c r="U8" s="124">
        <v>-61.26760563380282</v>
      </c>
    </row>
    <row r="9" spans="2:21" ht="14.25">
      <c r="B9" s="105" t="s">
        <v>72</v>
      </c>
      <c r="C9" s="20"/>
      <c r="D9" s="124">
        <v>0</v>
      </c>
      <c r="E9" s="124">
        <v>0</v>
      </c>
      <c r="F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2">
        <v>0</v>
      </c>
      <c r="P9" s="124">
        <v>0</v>
      </c>
      <c r="Q9" s="124">
        <v>0</v>
      </c>
      <c r="S9" s="124">
        <v>0</v>
      </c>
      <c r="T9" s="122">
        <v>0</v>
      </c>
      <c r="U9" s="124">
        <v>0</v>
      </c>
    </row>
    <row r="10" spans="2:21" ht="14.25">
      <c r="B10" s="105" t="s">
        <v>9</v>
      </c>
      <c r="C10" s="20"/>
      <c r="D10" s="124">
        <v>126</v>
      </c>
      <c r="E10" s="124">
        <v>144</v>
      </c>
      <c r="F10" s="124">
        <v>175</v>
      </c>
      <c r="H10" s="124">
        <v>14</v>
      </c>
      <c r="I10" s="124">
        <v>66</v>
      </c>
      <c r="J10" s="124">
        <v>78</v>
      </c>
      <c r="K10" s="124">
        <v>-14</v>
      </c>
      <c r="L10" s="124">
        <v>15</v>
      </c>
      <c r="M10" s="124">
        <v>63</v>
      </c>
      <c r="N10" s="124">
        <v>56</v>
      </c>
      <c r="O10" s="122">
        <v>41</v>
      </c>
      <c r="P10" s="124">
        <v>-26.785714285714292</v>
      </c>
      <c r="Q10" s="124" t="s">
        <v>401</v>
      </c>
      <c r="S10" s="124">
        <v>144</v>
      </c>
      <c r="T10" s="122">
        <v>175</v>
      </c>
      <c r="U10" s="124">
        <v>21.527777777777768</v>
      </c>
    </row>
    <row r="11" spans="2:21" ht="14.25">
      <c r="B11" s="105" t="s">
        <v>73</v>
      </c>
      <c r="C11" s="20"/>
      <c r="D11" s="124">
        <v>60</v>
      </c>
      <c r="E11" s="124">
        <v>24</v>
      </c>
      <c r="F11" s="124">
        <v>42</v>
      </c>
      <c r="H11" s="124">
        <v>13</v>
      </c>
      <c r="I11" s="124">
        <v>16</v>
      </c>
      <c r="J11" s="124">
        <v>17</v>
      </c>
      <c r="K11" s="124">
        <v>-22</v>
      </c>
      <c r="L11" s="124">
        <v>4</v>
      </c>
      <c r="M11" s="124">
        <v>15</v>
      </c>
      <c r="N11" s="124">
        <v>8</v>
      </c>
      <c r="O11" s="122">
        <v>15</v>
      </c>
      <c r="P11" s="124">
        <v>87.5</v>
      </c>
      <c r="Q11" s="124" t="s">
        <v>401</v>
      </c>
      <c r="S11" s="124">
        <v>24</v>
      </c>
      <c r="T11" s="122">
        <v>42</v>
      </c>
      <c r="U11" s="124">
        <v>75</v>
      </c>
    </row>
    <row r="12" spans="2:21" ht="14.25">
      <c r="B12" s="105" t="s">
        <v>58</v>
      </c>
      <c r="C12" s="20"/>
      <c r="D12" s="124">
        <v>66</v>
      </c>
      <c r="E12" s="124">
        <v>120</v>
      </c>
      <c r="F12" s="124">
        <v>133</v>
      </c>
      <c r="H12" s="124">
        <v>1</v>
      </c>
      <c r="I12" s="124">
        <v>50</v>
      </c>
      <c r="J12" s="124">
        <v>61</v>
      </c>
      <c r="K12" s="124">
        <v>8</v>
      </c>
      <c r="L12" s="124">
        <v>11</v>
      </c>
      <c r="M12" s="124">
        <v>48</v>
      </c>
      <c r="N12" s="124">
        <v>48</v>
      </c>
      <c r="O12" s="122">
        <v>26</v>
      </c>
      <c r="P12" s="124">
        <v>-45.833333333333336</v>
      </c>
      <c r="Q12" s="124" t="s">
        <v>387</v>
      </c>
      <c r="S12" s="124">
        <v>120</v>
      </c>
      <c r="T12" s="122">
        <v>133</v>
      </c>
      <c r="U12" s="124">
        <v>10.83333333333334</v>
      </c>
    </row>
    <row r="13" spans="3:20" ht="14.25">
      <c r="C13" s="20"/>
      <c r="D13" s="124"/>
      <c r="O13" s="149"/>
      <c r="S13" s="179"/>
      <c r="T13" s="149"/>
    </row>
    <row r="14" spans="1:21" s="24" customFormat="1" ht="14.25" customHeight="1">
      <c r="A14" s="90" t="s">
        <v>113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6"/>
      <c r="P14" s="17"/>
      <c r="Q14" s="17"/>
      <c r="R14" s="17"/>
      <c r="S14" s="183"/>
      <c r="T14" s="146"/>
      <c r="U14" s="17"/>
    </row>
    <row r="15" spans="2:21" ht="14.25">
      <c r="B15" s="104" t="s">
        <v>76</v>
      </c>
      <c r="C15" s="20"/>
      <c r="D15" s="124">
        <v>6663</v>
      </c>
      <c r="E15" s="124">
        <v>6562</v>
      </c>
      <c r="F15" s="124">
        <v>6041</v>
      </c>
      <c r="H15" s="124">
        <v>7630</v>
      </c>
      <c r="I15" s="124">
        <v>7254</v>
      </c>
      <c r="J15" s="124">
        <v>6319</v>
      </c>
      <c r="K15" s="124">
        <v>6562</v>
      </c>
      <c r="L15" s="124">
        <v>6983</v>
      </c>
      <c r="M15" s="124">
        <v>6441</v>
      </c>
      <c r="N15" s="124">
        <v>6000</v>
      </c>
      <c r="O15" s="122">
        <v>6041</v>
      </c>
      <c r="P15" s="124">
        <v>0.6833333333333247</v>
      </c>
      <c r="Q15" s="124">
        <v>-7.939652544955811</v>
      </c>
      <c r="S15" s="75">
        <v>6562</v>
      </c>
      <c r="T15" s="122">
        <v>6041</v>
      </c>
      <c r="U15" s="124">
        <v>-7.939652544955811</v>
      </c>
    </row>
    <row r="16" spans="2:21" ht="14.25">
      <c r="B16" s="104" t="s">
        <v>77</v>
      </c>
      <c r="C16" s="20"/>
      <c r="D16" s="124">
        <v>10168</v>
      </c>
      <c r="E16" s="124">
        <v>12387</v>
      </c>
      <c r="F16" s="124">
        <v>11863</v>
      </c>
      <c r="H16" s="124">
        <v>12918</v>
      </c>
      <c r="I16" s="124">
        <v>13756</v>
      </c>
      <c r="J16" s="124">
        <v>12841</v>
      </c>
      <c r="K16" s="124">
        <v>12387</v>
      </c>
      <c r="L16" s="124">
        <v>13081</v>
      </c>
      <c r="M16" s="124">
        <v>13119</v>
      </c>
      <c r="N16" s="124">
        <v>11886</v>
      </c>
      <c r="O16" s="122">
        <v>11863</v>
      </c>
      <c r="P16" s="124">
        <v>-0.19350496382298799</v>
      </c>
      <c r="Q16" s="124">
        <v>-4.230241382094135</v>
      </c>
      <c r="S16" s="124">
        <v>12387</v>
      </c>
      <c r="T16" s="122">
        <v>11863</v>
      </c>
      <c r="U16" s="124">
        <v>-4.230241382094135</v>
      </c>
    </row>
    <row r="17" spans="2:21" ht="14.25">
      <c r="B17" s="104" t="s">
        <v>10</v>
      </c>
      <c r="C17" s="20"/>
      <c r="D17" s="124">
        <v>10168</v>
      </c>
      <c r="E17" s="124">
        <v>12387</v>
      </c>
      <c r="F17" s="124">
        <v>11863</v>
      </c>
      <c r="H17" s="124">
        <v>12918</v>
      </c>
      <c r="I17" s="124">
        <v>13756</v>
      </c>
      <c r="J17" s="124">
        <v>12841</v>
      </c>
      <c r="K17" s="124">
        <v>12387</v>
      </c>
      <c r="L17" s="124">
        <v>13081</v>
      </c>
      <c r="M17" s="124">
        <v>13119</v>
      </c>
      <c r="N17" s="124">
        <v>11886</v>
      </c>
      <c r="O17" s="122">
        <v>11863</v>
      </c>
      <c r="P17" s="124">
        <v>-0.19350496382298799</v>
      </c>
      <c r="Q17" s="124">
        <v>-4.230241382094135</v>
      </c>
      <c r="S17" s="124">
        <v>12387</v>
      </c>
      <c r="T17" s="122">
        <v>11863</v>
      </c>
      <c r="U17" s="124">
        <v>-4.230241382094135</v>
      </c>
    </row>
    <row r="18" spans="3:20" ht="14.25">
      <c r="C18" s="20"/>
      <c r="D18" s="124"/>
      <c r="O18" s="122"/>
      <c r="S18" s="179"/>
      <c r="T18" s="152"/>
    </row>
    <row r="19" ht="14.25">
      <c r="D19" s="124"/>
    </row>
    <row r="20" ht="14.25">
      <c r="D20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zoomScale="80" zoomScaleNormal="80" workbookViewId="0" topLeftCell="A1">
      <pane ySplit="5" topLeftCell="BM6" activePane="bottomLeft" state="frozen"/>
      <selection pane="topLeft" activeCell="P25" sqref="P25"/>
      <selection pane="bottomLeft" activeCell="L29" sqref="L29"/>
    </sheetView>
  </sheetViews>
  <sheetFormatPr defaultColWidth="9.140625" defaultRowHeight="12.75"/>
  <cols>
    <col min="1" max="1" width="2.00390625" style="0" customWidth="1"/>
    <col min="2" max="2" width="43.57421875" style="0" customWidth="1"/>
    <col min="3" max="4" width="11.8515625" style="248" customWidth="1"/>
    <col min="5" max="5" width="9.00390625" style="287" customWidth="1"/>
    <col min="6" max="6" width="11.8515625" style="248" customWidth="1"/>
    <col min="7" max="7" width="8.7109375" style="287" customWidth="1"/>
    <col min="8" max="9" width="11.421875" style="270" customWidth="1"/>
    <col min="10" max="10" width="9.00390625" style="270" customWidth="1"/>
  </cols>
  <sheetData>
    <row r="1" spans="1:17" s="42" customFormat="1" ht="20.25">
      <c r="A1" s="41" t="s">
        <v>352</v>
      </c>
      <c r="D1" s="240"/>
      <c r="E1" s="279"/>
      <c r="F1" s="43"/>
      <c r="G1" s="370"/>
      <c r="H1" s="296"/>
      <c r="I1" s="43"/>
      <c r="J1" s="296"/>
      <c r="K1" s="43"/>
      <c r="L1" s="43"/>
      <c r="M1" s="43"/>
      <c r="N1" s="43"/>
      <c r="O1" s="43"/>
      <c r="P1" s="43"/>
      <c r="Q1" s="43"/>
    </row>
    <row r="2" spans="1:17" s="44" customFormat="1" ht="15">
      <c r="A2" s="401" t="s">
        <v>85</v>
      </c>
      <c r="B2" s="401"/>
      <c r="C2" s="401"/>
      <c r="E2" s="280"/>
      <c r="G2" s="371"/>
      <c r="H2" s="298"/>
      <c r="J2" s="298"/>
      <c r="L2" s="45"/>
      <c r="M2" s="45"/>
      <c r="Q2" s="45"/>
    </row>
    <row r="3" spans="1:10" ht="15" thickBot="1">
      <c r="A3" s="81"/>
      <c r="B3" s="81"/>
      <c r="C3" s="111"/>
      <c r="D3" s="111"/>
      <c r="E3" s="281"/>
      <c r="F3" s="111"/>
      <c r="G3" s="372"/>
      <c r="H3" s="67"/>
      <c r="I3" s="67"/>
      <c r="J3" s="67"/>
    </row>
    <row r="4" spans="2:10" s="67" customFormat="1" ht="15.75" customHeight="1" thickTop="1">
      <c r="B4" s="186"/>
      <c r="C4" s="404" t="s">
        <v>392</v>
      </c>
      <c r="D4" s="404" t="s">
        <v>393</v>
      </c>
      <c r="E4" s="282" t="s">
        <v>244</v>
      </c>
      <c r="F4" s="404" t="s">
        <v>383</v>
      </c>
      <c r="G4" s="373" t="s">
        <v>244</v>
      </c>
      <c r="H4" s="406" t="s">
        <v>394</v>
      </c>
      <c r="I4" s="408" t="s">
        <v>395</v>
      </c>
      <c r="J4" s="352" t="s">
        <v>244</v>
      </c>
    </row>
    <row r="5" spans="2:10" s="67" customFormat="1" ht="15.75" thickBot="1">
      <c r="B5" s="187" t="s">
        <v>243</v>
      </c>
      <c r="C5" s="405"/>
      <c r="D5" s="405"/>
      <c r="E5" s="283" t="s">
        <v>245</v>
      </c>
      <c r="F5" s="405"/>
      <c r="G5" s="374" t="s">
        <v>245</v>
      </c>
      <c r="H5" s="407"/>
      <c r="I5" s="409"/>
      <c r="J5" s="353" t="s">
        <v>245</v>
      </c>
    </row>
    <row r="6" spans="2:10" s="67" customFormat="1" ht="15.75" thickTop="1">
      <c r="B6" s="188"/>
      <c r="C6" s="249"/>
      <c r="D6" s="241"/>
      <c r="E6" s="363"/>
      <c r="F6" s="249"/>
      <c r="G6" s="288"/>
      <c r="H6" s="189"/>
      <c r="I6" s="189"/>
      <c r="J6" s="189"/>
    </row>
    <row r="7" spans="2:10" s="67" customFormat="1" ht="15">
      <c r="B7" s="191" t="s">
        <v>246</v>
      </c>
      <c r="C7" s="362"/>
      <c r="D7" s="110"/>
      <c r="E7" s="363"/>
      <c r="F7" s="254"/>
      <c r="G7" s="363"/>
      <c r="H7" s="354"/>
      <c r="I7" s="190"/>
      <c r="J7" s="354"/>
    </row>
    <row r="8" spans="2:10" s="67" customFormat="1" ht="15">
      <c r="B8" s="180" t="s">
        <v>23</v>
      </c>
      <c r="C8" s="355">
        <v>1461</v>
      </c>
      <c r="D8" s="141">
        <v>1437</v>
      </c>
      <c r="E8" s="140">
        <v>2</v>
      </c>
      <c r="F8" s="141">
        <v>1457</v>
      </c>
      <c r="G8" s="140">
        <v>0</v>
      </c>
      <c r="H8" s="355">
        <v>5699</v>
      </c>
      <c r="I8" s="141">
        <v>6114</v>
      </c>
      <c r="J8" s="140">
        <v>-7</v>
      </c>
    </row>
    <row r="9" spans="2:10" s="67" customFormat="1" ht="15.75" thickBot="1">
      <c r="B9" s="180" t="s">
        <v>24</v>
      </c>
      <c r="C9" s="358">
        <v>355</v>
      </c>
      <c r="D9" s="154">
        <v>310</v>
      </c>
      <c r="E9" s="154">
        <v>15</v>
      </c>
      <c r="F9" s="154">
        <v>378</v>
      </c>
      <c r="G9" s="314">
        <v>-6</v>
      </c>
      <c r="H9" s="356">
        <v>1381</v>
      </c>
      <c r="I9" s="160">
        <v>1659</v>
      </c>
      <c r="J9" s="314">
        <v>-17</v>
      </c>
    </row>
    <row r="10" spans="2:10" s="67" customFormat="1" ht="15">
      <c r="B10" s="180" t="s">
        <v>5</v>
      </c>
      <c r="C10" s="355">
        <v>1106</v>
      </c>
      <c r="D10" s="141">
        <v>1127</v>
      </c>
      <c r="E10" s="140">
        <v>-2</v>
      </c>
      <c r="F10" s="140">
        <v>1079</v>
      </c>
      <c r="G10" s="140">
        <v>3</v>
      </c>
      <c r="H10" s="355">
        <v>4318</v>
      </c>
      <c r="I10" s="141">
        <v>4455</v>
      </c>
      <c r="J10" s="140">
        <v>-3</v>
      </c>
    </row>
    <row r="11" spans="2:10" s="67" customFormat="1" ht="15">
      <c r="B11" s="180" t="s">
        <v>247</v>
      </c>
      <c r="C11" s="155">
        <v>358</v>
      </c>
      <c r="D11" s="106">
        <v>358</v>
      </c>
      <c r="E11" s="140" t="s">
        <v>241</v>
      </c>
      <c r="F11" s="140">
        <v>340</v>
      </c>
      <c r="G11" s="140">
        <v>5</v>
      </c>
      <c r="H11" s="355">
        <v>1397</v>
      </c>
      <c r="I11" s="141">
        <v>1394</v>
      </c>
      <c r="J11" s="106">
        <v>0</v>
      </c>
    </row>
    <row r="12" spans="2:10" s="67" customFormat="1" ht="15">
      <c r="B12" s="180" t="s">
        <v>248</v>
      </c>
      <c r="C12" s="155">
        <v>154</v>
      </c>
      <c r="D12" s="106">
        <v>179</v>
      </c>
      <c r="E12" s="384">
        <v>-14</v>
      </c>
      <c r="F12" s="106">
        <v>235</v>
      </c>
      <c r="G12" s="140">
        <v>-34</v>
      </c>
      <c r="H12" s="155">
        <v>915</v>
      </c>
      <c r="I12" s="106">
        <v>700</v>
      </c>
      <c r="J12" s="106">
        <v>31</v>
      </c>
    </row>
    <row r="13" spans="2:10" s="67" customFormat="1" ht="29.25">
      <c r="B13" s="180" t="s">
        <v>377</v>
      </c>
      <c r="C13" s="357">
        <v>10</v>
      </c>
      <c r="D13" s="140">
        <v>-124</v>
      </c>
      <c r="E13" s="106" t="s">
        <v>388</v>
      </c>
      <c r="F13" s="106">
        <v>-12</v>
      </c>
      <c r="G13" s="140" t="s">
        <v>388</v>
      </c>
      <c r="H13" s="357">
        <v>-20</v>
      </c>
      <c r="I13" s="140">
        <v>-267</v>
      </c>
      <c r="J13" s="106">
        <v>93</v>
      </c>
    </row>
    <row r="14" spans="2:10" s="67" customFormat="1" ht="15">
      <c r="B14" s="180" t="s">
        <v>249</v>
      </c>
      <c r="C14" s="155">
        <v>39</v>
      </c>
      <c r="D14" s="106">
        <v>3</v>
      </c>
      <c r="E14" s="106" t="s">
        <v>387</v>
      </c>
      <c r="F14" s="106">
        <v>123</v>
      </c>
      <c r="G14" s="140">
        <v>-68</v>
      </c>
      <c r="H14" s="155">
        <v>310</v>
      </c>
      <c r="I14" s="106">
        <v>254</v>
      </c>
      <c r="J14" s="106">
        <v>22</v>
      </c>
    </row>
    <row r="15" spans="2:10" s="67" customFormat="1" ht="15">
      <c r="B15" s="180" t="s">
        <v>26</v>
      </c>
      <c r="C15" s="155">
        <v>62</v>
      </c>
      <c r="D15" s="106">
        <v>29</v>
      </c>
      <c r="E15" s="106" t="s">
        <v>387</v>
      </c>
      <c r="F15" s="106">
        <v>44</v>
      </c>
      <c r="G15" s="140">
        <v>41</v>
      </c>
      <c r="H15" s="155">
        <v>146</v>
      </c>
      <c r="I15" s="106">
        <v>67</v>
      </c>
      <c r="J15" s="106" t="s">
        <v>387</v>
      </c>
    </row>
    <row r="16" spans="2:10" s="67" customFormat="1" ht="15.75" thickBot="1">
      <c r="B16" s="191"/>
      <c r="C16" s="358"/>
      <c r="D16" s="154"/>
      <c r="E16" s="106"/>
      <c r="F16" s="156"/>
      <c r="G16" s="140"/>
      <c r="H16" s="106"/>
      <c r="I16" s="106"/>
      <c r="J16" s="106"/>
    </row>
    <row r="17" spans="2:10" s="67" customFormat="1" ht="15.75" thickBot="1">
      <c r="B17" s="180" t="s">
        <v>6</v>
      </c>
      <c r="C17" s="356">
        <v>1729</v>
      </c>
      <c r="D17" s="160">
        <v>1572</v>
      </c>
      <c r="E17" s="359">
        <v>10</v>
      </c>
      <c r="F17" s="326">
        <v>1809</v>
      </c>
      <c r="G17" s="315">
        <v>-4</v>
      </c>
      <c r="H17" s="271">
        <v>7066</v>
      </c>
      <c r="I17" s="326">
        <v>6603</v>
      </c>
      <c r="J17" s="359">
        <v>7</v>
      </c>
    </row>
    <row r="18" spans="2:10" s="67" customFormat="1" ht="15">
      <c r="B18" s="180"/>
      <c r="C18" s="155"/>
      <c r="D18" s="106"/>
      <c r="E18" s="106"/>
      <c r="F18" s="156"/>
      <c r="G18" s="140"/>
      <c r="H18" s="106"/>
      <c r="I18" s="106"/>
      <c r="J18" s="106"/>
    </row>
    <row r="19" spans="2:10" s="67" customFormat="1" ht="15">
      <c r="B19" s="191" t="s">
        <v>0</v>
      </c>
      <c r="C19" s="155"/>
      <c r="D19" s="106"/>
      <c r="E19" s="106"/>
      <c r="F19" s="156"/>
      <c r="G19" s="140"/>
      <c r="H19" s="106"/>
      <c r="I19" s="106"/>
      <c r="J19" s="106"/>
    </row>
    <row r="20" spans="2:10" s="67" customFormat="1" ht="15">
      <c r="B20" s="180" t="s">
        <v>250</v>
      </c>
      <c r="C20" s="155">
        <v>362</v>
      </c>
      <c r="D20" s="106">
        <v>313</v>
      </c>
      <c r="E20" s="106">
        <v>16</v>
      </c>
      <c r="F20" s="106">
        <v>360</v>
      </c>
      <c r="G20" s="140">
        <v>1</v>
      </c>
      <c r="H20" s="355">
        <v>1422</v>
      </c>
      <c r="I20" s="106">
        <v>1292</v>
      </c>
      <c r="J20" s="106">
        <v>10</v>
      </c>
    </row>
    <row r="21" spans="2:10" s="67" customFormat="1" ht="29.25">
      <c r="B21" s="180" t="s">
        <v>251</v>
      </c>
      <c r="C21" s="155">
        <v>56</v>
      </c>
      <c r="D21" s="106">
        <v>48</v>
      </c>
      <c r="E21" s="140">
        <v>17</v>
      </c>
      <c r="F21" s="106">
        <v>43</v>
      </c>
      <c r="G21" s="140">
        <v>30</v>
      </c>
      <c r="H21" s="155">
        <v>193</v>
      </c>
      <c r="I21" s="106">
        <v>195</v>
      </c>
      <c r="J21" s="140">
        <v>-1</v>
      </c>
    </row>
    <row r="22" spans="2:10" s="67" customFormat="1" ht="15">
      <c r="B22" s="180" t="s">
        <v>252</v>
      </c>
      <c r="C22" s="155">
        <v>362</v>
      </c>
      <c r="D22" s="106">
        <v>339</v>
      </c>
      <c r="E22" s="140">
        <v>7</v>
      </c>
      <c r="F22" s="106">
        <v>323</v>
      </c>
      <c r="G22" s="140">
        <v>21</v>
      </c>
      <c r="H22" s="155">
        <v>1310</v>
      </c>
      <c r="I22" s="106">
        <v>1117</v>
      </c>
      <c r="J22" s="106">
        <v>17</v>
      </c>
    </row>
    <row r="23" spans="2:10" s="67" customFormat="1" ht="15">
      <c r="B23" s="180" t="s">
        <v>371</v>
      </c>
      <c r="C23" s="155" t="s">
        <v>241</v>
      </c>
      <c r="D23" s="106" t="s">
        <v>241</v>
      </c>
      <c r="E23" s="106" t="s">
        <v>241</v>
      </c>
      <c r="F23" s="141" t="s">
        <v>241</v>
      </c>
      <c r="G23" s="140">
        <v>0</v>
      </c>
      <c r="H23" s="355">
        <v>1018</v>
      </c>
      <c r="I23" s="106" t="s">
        <v>241</v>
      </c>
      <c r="J23" s="106" t="s">
        <v>401</v>
      </c>
    </row>
    <row r="24" spans="2:10" s="67" customFormat="1" ht="15">
      <c r="B24" s="180" t="s">
        <v>8</v>
      </c>
      <c r="C24" s="155">
        <f>152+5</f>
        <v>157</v>
      </c>
      <c r="D24" s="106">
        <v>384</v>
      </c>
      <c r="E24" s="140">
        <v>-59</v>
      </c>
      <c r="F24" s="140">
        <v>195</v>
      </c>
      <c r="G24" s="140">
        <v>-19</v>
      </c>
      <c r="H24" s="155">
        <f>906+5</f>
        <v>911</v>
      </c>
      <c r="I24" s="141">
        <v>1552</v>
      </c>
      <c r="J24" s="140">
        <v>-41</v>
      </c>
    </row>
    <row r="25" spans="2:10" s="67" customFormat="1" ht="15.75" thickBot="1">
      <c r="B25" s="180"/>
      <c r="C25" s="358"/>
      <c r="D25" s="154"/>
      <c r="E25" s="106"/>
      <c r="F25" s="156"/>
      <c r="G25" s="140"/>
      <c r="H25" s="106"/>
      <c r="I25" s="106"/>
      <c r="J25" s="106"/>
    </row>
    <row r="26" spans="2:10" s="67" customFormat="1" ht="15.75" thickBot="1">
      <c r="B26" s="180" t="s">
        <v>253</v>
      </c>
      <c r="C26" s="358">
        <f>932+5</f>
        <v>937</v>
      </c>
      <c r="D26" s="154">
        <v>1084</v>
      </c>
      <c r="E26" s="315">
        <v>-14</v>
      </c>
      <c r="F26" s="326">
        <v>921</v>
      </c>
      <c r="G26" s="315">
        <v>2</v>
      </c>
      <c r="H26" s="271">
        <f>4849+5</f>
        <v>4854</v>
      </c>
      <c r="I26" s="326">
        <v>4156</v>
      </c>
      <c r="J26" s="359">
        <v>17</v>
      </c>
    </row>
    <row r="27" spans="2:10" s="67" customFormat="1" ht="15">
      <c r="B27" s="191"/>
      <c r="C27" s="155"/>
      <c r="D27" s="106"/>
      <c r="E27" s="106"/>
      <c r="F27" s="106"/>
      <c r="G27" s="140"/>
      <c r="H27" s="106"/>
      <c r="I27" s="106"/>
      <c r="J27" s="106"/>
    </row>
    <row r="28" spans="2:10" s="67" customFormat="1" ht="15">
      <c r="B28" s="192"/>
      <c r="C28" s="155"/>
      <c r="D28" s="106"/>
      <c r="E28" s="106"/>
      <c r="F28" s="106"/>
      <c r="G28" s="140"/>
      <c r="H28" s="106"/>
      <c r="I28" s="106"/>
      <c r="J28" s="106"/>
    </row>
    <row r="29" spans="2:10" s="67" customFormat="1" ht="15">
      <c r="B29" s="180" t="s">
        <v>384</v>
      </c>
      <c r="C29" s="155">
        <f>797-5</f>
        <v>792</v>
      </c>
      <c r="D29" s="106">
        <v>488</v>
      </c>
      <c r="E29" s="106">
        <v>62</v>
      </c>
      <c r="F29" s="140">
        <v>888</v>
      </c>
      <c r="G29" s="140">
        <v>-11</v>
      </c>
      <c r="H29" s="355">
        <f>2217-5</f>
        <v>2212</v>
      </c>
      <c r="I29" s="141">
        <v>2447</v>
      </c>
      <c r="J29" s="140">
        <v>-10</v>
      </c>
    </row>
    <row r="30" spans="2:10" s="67" customFormat="1" ht="15.75" thickBot="1">
      <c r="B30" s="193" t="s">
        <v>72</v>
      </c>
      <c r="C30" s="358">
        <v>24</v>
      </c>
      <c r="D30" s="154">
        <v>6</v>
      </c>
      <c r="E30" s="154" t="s">
        <v>387</v>
      </c>
      <c r="F30" s="154">
        <v>31</v>
      </c>
      <c r="G30" s="314">
        <v>-23</v>
      </c>
      <c r="H30" s="358">
        <v>102</v>
      </c>
      <c r="I30" s="154">
        <v>66</v>
      </c>
      <c r="J30" s="154">
        <v>55</v>
      </c>
    </row>
    <row r="31" spans="2:10" s="67" customFormat="1" ht="15">
      <c r="B31" s="191" t="s">
        <v>385</v>
      </c>
      <c r="C31" s="155">
        <f>821-5</f>
        <v>816</v>
      </c>
      <c r="D31" s="106">
        <v>494</v>
      </c>
      <c r="E31" s="106">
        <v>65</v>
      </c>
      <c r="F31" s="140">
        <v>919</v>
      </c>
      <c r="G31" s="140">
        <v>-11</v>
      </c>
      <c r="H31" s="355">
        <f>2319-5</f>
        <v>2314</v>
      </c>
      <c r="I31" s="141">
        <v>2513</v>
      </c>
      <c r="J31" s="140">
        <v>-8</v>
      </c>
    </row>
    <row r="32" spans="2:10" s="67" customFormat="1" ht="15">
      <c r="B32" s="180"/>
      <c r="C32" s="155"/>
      <c r="D32" s="106"/>
      <c r="E32" s="106"/>
      <c r="F32" s="106"/>
      <c r="G32" s="140"/>
      <c r="H32" s="106"/>
      <c r="I32" s="106"/>
      <c r="J32" s="106"/>
    </row>
    <row r="33" spans="2:10" s="67" customFormat="1" ht="15.75" thickBot="1">
      <c r="B33" s="180" t="s">
        <v>73</v>
      </c>
      <c r="C33" s="358">
        <f>76-5</f>
        <v>71</v>
      </c>
      <c r="D33" s="242">
        <v>-47</v>
      </c>
      <c r="E33" s="106" t="s">
        <v>401</v>
      </c>
      <c r="F33" s="106">
        <v>146</v>
      </c>
      <c r="G33" s="140">
        <v>-51</v>
      </c>
      <c r="H33" s="155">
        <f>459-5</f>
        <v>454</v>
      </c>
      <c r="I33" s="106">
        <v>285</v>
      </c>
      <c r="J33" s="106">
        <v>59</v>
      </c>
    </row>
    <row r="34" spans="2:10" s="67" customFormat="1" ht="15.75" thickBot="1">
      <c r="B34" s="191" t="s">
        <v>386</v>
      </c>
      <c r="C34" s="358">
        <v>745</v>
      </c>
      <c r="D34" s="154">
        <v>541</v>
      </c>
      <c r="E34" s="359">
        <v>38</v>
      </c>
      <c r="F34" s="315">
        <v>773</v>
      </c>
      <c r="G34" s="315">
        <v>-4</v>
      </c>
      <c r="H34" s="271">
        <v>1860</v>
      </c>
      <c r="I34" s="326">
        <v>2228</v>
      </c>
      <c r="J34" s="315">
        <v>-17</v>
      </c>
    </row>
    <row r="35" spans="2:10" s="67" customFormat="1" ht="15">
      <c r="B35" s="180"/>
      <c r="C35" s="155"/>
      <c r="D35" s="106"/>
      <c r="E35" s="106"/>
      <c r="F35" s="106"/>
      <c r="G35" s="140"/>
      <c r="H35" s="106"/>
      <c r="I35" s="106"/>
      <c r="J35" s="106"/>
    </row>
    <row r="36" spans="2:10" s="67" customFormat="1" ht="15">
      <c r="B36" s="180" t="s">
        <v>254</v>
      </c>
      <c r="C36" s="155"/>
      <c r="D36" s="106"/>
      <c r="E36" s="106"/>
      <c r="F36" s="106"/>
      <c r="G36" s="140"/>
      <c r="H36" s="106"/>
      <c r="I36" s="106"/>
      <c r="J36" s="106"/>
    </row>
    <row r="37" spans="2:10" s="67" customFormat="1" ht="15">
      <c r="B37" s="191" t="s">
        <v>255</v>
      </c>
      <c r="C37" s="155">
        <v>678</v>
      </c>
      <c r="D37" s="106">
        <v>493</v>
      </c>
      <c r="E37" s="106">
        <v>38</v>
      </c>
      <c r="F37" s="140">
        <v>-300</v>
      </c>
      <c r="G37" s="140">
        <v>-6</v>
      </c>
      <c r="H37" s="155">
        <v>1632</v>
      </c>
      <c r="I37" s="141">
        <v>2041</v>
      </c>
      <c r="J37" s="140">
        <v>-20</v>
      </c>
    </row>
    <row r="38" spans="2:10" s="67" customFormat="1" ht="15.75" thickBot="1">
      <c r="B38" s="191" t="s">
        <v>366</v>
      </c>
      <c r="C38" s="358">
        <v>67</v>
      </c>
      <c r="D38" s="154">
        <v>48</v>
      </c>
      <c r="E38" s="154">
        <v>40</v>
      </c>
      <c r="F38" s="154">
        <v>53</v>
      </c>
      <c r="G38" s="314">
        <v>31</v>
      </c>
      <c r="H38" s="358">
        <v>228</v>
      </c>
      <c r="I38" s="154">
        <v>187</v>
      </c>
      <c r="J38" s="314">
        <v>22</v>
      </c>
    </row>
    <row r="39" spans="2:10" s="67" customFormat="1" ht="15.75" thickBot="1">
      <c r="B39" s="194"/>
      <c r="C39" s="358">
        <v>745</v>
      </c>
      <c r="D39" s="154">
        <v>541</v>
      </c>
      <c r="E39" s="154">
        <v>38</v>
      </c>
      <c r="F39" s="314">
        <v>-247</v>
      </c>
      <c r="G39" s="314">
        <v>-4</v>
      </c>
      <c r="H39" s="356">
        <v>1860</v>
      </c>
      <c r="I39" s="160">
        <v>2228</v>
      </c>
      <c r="J39" s="314">
        <v>-17</v>
      </c>
    </row>
    <row r="40" spans="2:10" s="67" customFormat="1" ht="15.75" thickBot="1">
      <c r="B40" s="195"/>
      <c r="C40" s="251"/>
      <c r="D40" s="243"/>
      <c r="E40" s="285"/>
      <c r="F40" s="255"/>
      <c r="G40" s="273"/>
      <c r="H40" s="199"/>
      <c r="I40" s="236"/>
      <c r="J40" s="273"/>
    </row>
    <row r="41" spans="1:10" ht="15" thickTop="1">
      <c r="A41" s="81"/>
      <c r="B41" s="111"/>
      <c r="C41" s="244"/>
      <c r="D41" s="244"/>
      <c r="E41" s="237"/>
      <c r="F41" s="244"/>
      <c r="G41" s="237"/>
      <c r="H41" s="267"/>
      <c r="I41" s="267"/>
      <c r="J41" s="274"/>
    </row>
    <row r="42" spans="1:10" ht="14.25">
      <c r="A42" s="81"/>
      <c r="B42" s="111"/>
      <c r="C42" s="238"/>
      <c r="D42" s="238"/>
      <c r="E42" s="237"/>
      <c r="F42" s="238"/>
      <c r="G42" s="237"/>
      <c r="H42" s="267"/>
      <c r="I42" s="267"/>
      <c r="J42" s="274"/>
    </row>
    <row r="43" spans="1:10" ht="15">
      <c r="A43" s="112" t="s">
        <v>256</v>
      </c>
      <c r="B43" s="111"/>
      <c r="C43" s="238"/>
      <c r="D43" s="238"/>
      <c r="E43" s="237"/>
      <c r="F43" s="238"/>
      <c r="G43" s="237"/>
      <c r="H43" s="267"/>
      <c r="I43" s="267"/>
      <c r="J43" s="274"/>
    </row>
    <row r="44" spans="1:10" ht="15" thickBot="1">
      <c r="A44" s="81"/>
      <c r="B44" s="111"/>
      <c r="C44" s="238"/>
      <c r="D44" s="238"/>
      <c r="E44" s="237"/>
      <c r="F44" s="238"/>
      <c r="G44" s="237"/>
      <c r="H44" s="267"/>
      <c r="I44" s="267"/>
      <c r="J44" s="274"/>
    </row>
    <row r="45" spans="1:10" ht="15.75" customHeight="1" thickTop="1">
      <c r="A45" s="81"/>
      <c r="B45" s="186"/>
      <c r="C45" s="404" t="s">
        <v>392</v>
      </c>
      <c r="D45" s="404" t="s">
        <v>393</v>
      </c>
      <c r="E45" s="275" t="s">
        <v>244</v>
      </c>
      <c r="F45" s="410" t="s">
        <v>383</v>
      </c>
      <c r="G45" s="275" t="s">
        <v>244</v>
      </c>
      <c r="H45" s="406" t="s">
        <v>394</v>
      </c>
      <c r="I45" s="408" t="s">
        <v>395</v>
      </c>
      <c r="J45" s="360" t="s">
        <v>244</v>
      </c>
    </row>
    <row r="46" spans="1:10" ht="15.75" thickBot="1">
      <c r="A46" s="81"/>
      <c r="B46" s="187" t="s">
        <v>243</v>
      </c>
      <c r="C46" s="405"/>
      <c r="D46" s="405"/>
      <c r="E46" s="276" t="s">
        <v>245</v>
      </c>
      <c r="F46" s="411"/>
      <c r="G46" s="276" t="s">
        <v>245</v>
      </c>
      <c r="H46" s="407"/>
      <c r="I46" s="409"/>
      <c r="J46" s="361" t="s">
        <v>245</v>
      </c>
    </row>
    <row r="47" spans="1:10" ht="15.75" thickTop="1">
      <c r="A47" s="81"/>
      <c r="B47" s="188"/>
      <c r="C47" s="252"/>
      <c r="D47" s="72"/>
      <c r="E47" s="140"/>
      <c r="F47" s="72"/>
      <c r="G47" s="140"/>
      <c r="H47" s="106"/>
      <c r="I47" s="106"/>
      <c r="J47" s="272"/>
    </row>
    <row r="48" spans="1:10" ht="15">
      <c r="A48" s="81"/>
      <c r="B48" s="191" t="s">
        <v>378</v>
      </c>
      <c r="C48" s="252">
        <f>C39</f>
        <v>745</v>
      </c>
      <c r="D48" s="72">
        <v>541</v>
      </c>
      <c r="E48" s="136">
        <f>IF(AND(C48=0,D48=0),0,IF(OR(AND(C48&gt;0,D48&lt;=0),AND(C48&lt;0,D48&gt;=0)),"nm",IF(AND(C48&lt;0,D48&lt;0),IF(-(C48/D48-1)*100&lt;-100,"(&gt;100)",-(C48/D48-1)*100),IF((C48/D48-1)*100&gt;100,"&gt;100",(C48/D48-1)*100))))</f>
        <v>37.70794824399262</v>
      </c>
      <c r="F48" s="72">
        <v>773</v>
      </c>
      <c r="G48" s="136">
        <f>IF(AND(C48=0,F48=0),0,IF(OR(AND(C48&gt;0,F48&lt;=0),AND(C48&lt;0,F48&gt;=0)),"nm",IF(AND(C48&lt;0,F48&lt;0),IF(-(C48/F48-1)*100&lt;-100,"(&gt;100)",-(C48/F48-1)*100),IF((C48/F48-1)*100&gt;100,"&gt;100",(C48/F48-1)*100))))</f>
        <v>-3.6222509702457995</v>
      </c>
      <c r="H48" s="355">
        <f>H39</f>
        <v>1860</v>
      </c>
      <c r="I48" s="141">
        <v>2228</v>
      </c>
      <c r="J48" s="136">
        <f>IF(AND(H48=0,I48=0),0,IF(OR(AND(H48&gt;0,I48&lt;=0),AND(H48&lt;0,I48&gt;=0)),"nm",IF(AND(H48&lt;0,I48&lt;0),IF(-(H48/I48-1)*100&lt;-100,"(&gt;100)",-(H48/I48-1)*100),IF((H48/I48-1)*100&gt;100,"&gt;100",(H48/I48-1)*100))))</f>
        <v>-16.517055655296232</v>
      </c>
    </row>
    <row r="49" spans="1:10" ht="15">
      <c r="A49" s="81"/>
      <c r="B49" s="191"/>
      <c r="C49" s="252"/>
      <c r="D49" s="72"/>
      <c r="E49" s="140"/>
      <c r="F49" s="72"/>
      <c r="G49" s="140"/>
      <c r="H49" s="106"/>
      <c r="I49" s="106"/>
      <c r="J49" s="140"/>
    </row>
    <row r="50" spans="1:10" ht="15">
      <c r="A50" s="81"/>
      <c r="B50" s="191" t="s">
        <v>257</v>
      </c>
      <c r="C50" s="252"/>
      <c r="D50" s="72"/>
      <c r="E50" s="140"/>
      <c r="F50" s="72"/>
      <c r="G50" s="140"/>
      <c r="H50" s="106"/>
      <c r="I50" s="106"/>
      <c r="J50" s="140"/>
    </row>
    <row r="51" spans="1:10" ht="29.25">
      <c r="A51" s="81"/>
      <c r="B51" s="180" t="s">
        <v>258</v>
      </c>
      <c r="C51" s="252">
        <v>-97</v>
      </c>
      <c r="D51" s="72">
        <v>-4</v>
      </c>
      <c r="E51" s="136" t="str">
        <f>IF(AND(C51=0,D51=0),0,IF(OR(AND(C51&gt;0,D51&lt;=0),AND(C51&lt;0,D51&gt;=0)),"nm",IF(AND(C51&lt;0,D51&lt;0),IF(-(C51/D51-1)*100&lt;-100,"(&gt;100)",-(C51/D51-1)*100),IF((C51/D51-1)*100&gt;100,"&gt;100",(C51/D51-1)*100))))</f>
        <v>(&gt;100)</v>
      </c>
      <c r="F51" s="72">
        <v>-109</v>
      </c>
      <c r="G51" s="136">
        <f>IF(AND(C51=0,F51=0),0,IF(OR(AND(C51&gt;0,F51&lt;=0),AND(C51&lt;0,F51&gt;=0)),"nm",IF(AND(C51&lt;0,F51&lt;0),IF(-(C51/F51-1)*100&lt;-100,"(&gt;100)",-(C51/F51-1)*100),IF((C51/F51-1)*100&gt;100,"&gt;100",(C51/F51-1)*100))))</f>
        <v>11.009174311926607</v>
      </c>
      <c r="H51" s="386">
        <v>-187</v>
      </c>
      <c r="I51" s="106">
        <v>31</v>
      </c>
      <c r="J51" s="136" t="str">
        <f aca="true" t="shared" si="0" ref="J51:J60">IF(AND(H51=0,I51=0),0,IF(OR(AND(H51&gt;0,I51&lt;=0),AND(H51&lt;0,I51&gt;=0)),"nm",IF(AND(H51&lt;0,I51&lt;0),IF(-(H51/I51-1)*100&lt;-100,"(&gt;100)",-(H51/I51-1)*100),IF((H51/I51-1)*100&gt;100,"&gt;100",(H51/I51-1)*100))))</f>
        <v>nm</v>
      </c>
    </row>
    <row r="52" spans="1:10" ht="29.25">
      <c r="A52" s="81"/>
      <c r="B52" s="180" t="s">
        <v>259</v>
      </c>
      <c r="C52" s="252">
        <v>3</v>
      </c>
      <c r="D52" s="72">
        <v>2</v>
      </c>
      <c r="E52" s="136">
        <f>IF(AND(C52=0,D52=0),0,IF(OR(AND(C52&gt;0,D52&lt;=0),AND(C52&lt;0,D52&gt;=0)),"nm",IF(AND(C52&lt;0,D52&lt;0),IF(-(C52/D52-1)*100&lt;-100,"(&gt;100)",-(C52/D52-1)*100),IF((C52/D52-1)*100&gt;100,"&gt;100",(C52/D52-1)*100))))</f>
        <v>50</v>
      </c>
      <c r="F52" s="72">
        <v>5</v>
      </c>
      <c r="G52" s="136">
        <f>IF(AND(C52=0,F52=0),0,IF(OR(AND(C52&gt;0,F52&lt;=0),AND(C52&lt;0,F52&gt;=0)),"nm",IF(AND(C52&lt;0,F52&lt;0),IF(-(C52/F52-1)*100&lt;-100,"(&gt;100)",-(C52/F52-1)*100),IF((C52/F52-1)*100&gt;100,"&gt;100",(C52/F52-1)*100))))</f>
        <v>-40</v>
      </c>
      <c r="H52" s="155">
        <v>12</v>
      </c>
      <c r="I52" s="106">
        <v>18</v>
      </c>
      <c r="J52" s="136">
        <f t="shared" si="0"/>
        <v>-33.333333333333336</v>
      </c>
    </row>
    <row r="53" spans="1:10" ht="15">
      <c r="A53" s="81"/>
      <c r="B53" s="180" t="s">
        <v>260</v>
      </c>
      <c r="C53" s="252"/>
      <c r="D53" s="72"/>
      <c r="E53" s="140"/>
      <c r="F53" s="72"/>
      <c r="G53" s="140"/>
      <c r="H53" s="106"/>
      <c r="I53" s="106"/>
      <c r="J53" s="136"/>
    </row>
    <row r="54" spans="1:10" ht="15">
      <c r="A54" s="81"/>
      <c r="B54" s="196" t="s">
        <v>261</v>
      </c>
      <c r="C54" s="252">
        <v>-439</v>
      </c>
      <c r="D54" s="72">
        <v>32</v>
      </c>
      <c r="E54" s="136" t="str">
        <f>IF(AND(C54=0,D54=0),0,IF(OR(AND(C54&gt;0,D54&lt;=0),AND(C54&lt;0,D54&gt;=0)),"nm",IF(AND(C54&lt;0,D54&lt;0),IF(-(C54/D54-1)*100&lt;-100,"(&gt;100)",-(C54/D54-1)*100),IF((C54/D54-1)*100&gt;100,"&gt;100",(C54/D54-1)*100))))</f>
        <v>nm</v>
      </c>
      <c r="F54" s="72">
        <v>445</v>
      </c>
      <c r="G54" s="136" t="str">
        <f>IF(AND(C54=0,F54=0),0,IF(OR(AND(C54&gt;0,F54&lt;=0),AND(C54&lt;0,F54&gt;=0)),"nm",IF(AND(C54&lt;0,F54&lt;0),IF(-(C54/F54-1)*100&lt;-100,"(&gt;100)",-(C54/F54-1)*100),IF((C54/F54-1)*100&gt;100,"&gt;100",(C54/F54-1)*100))))</f>
        <v>nm</v>
      </c>
      <c r="H54" s="155">
        <v>598</v>
      </c>
      <c r="I54" s="106">
        <v>932</v>
      </c>
      <c r="J54" s="136">
        <f t="shared" si="0"/>
        <v>-35.836909871244636</v>
      </c>
    </row>
    <row r="55" spans="1:10" ht="12.75" customHeight="1" hidden="1">
      <c r="A55" s="81"/>
      <c r="B55" s="196" t="s">
        <v>262</v>
      </c>
      <c r="C55" s="252" t="s">
        <v>241</v>
      </c>
      <c r="D55" s="72" t="s">
        <v>241</v>
      </c>
      <c r="E55" s="140" t="s">
        <v>241</v>
      </c>
      <c r="F55" s="140" t="s">
        <v>241</v>
      </c>
      <c r="G55" s="140" t="s">
        <v>241</v>
      </c>
      <c r="H55" s="140" t="s">
        <v>241</v>
      </c>
      <c r="I55" s="284"/>
      <c r="J55" s="136" t="str">
        <f t="shared" si="0"/>
        <v>nm</v>
      </c>
    </row>
    <row r="56" spans="1:10" ht="15">
      <c r="A56" s="81"/>
      <c r="B56" s="196" t="s">
        <v>263</v>
      </c>
      <c r="C56" s="252">
        <v>-42</v>
      </c>
      <c r="D56" s="72">
        <v>-31</v>
      </c>
      <c r="E56" s="136">
        <f>IF(AND(C56=0,D56=0),0,IF(OR(AND(C56&gt;0,D56&lt;=0),AND(C56&lt;0,D56&gt;=0)),"nm",IF(AND(C56&lt;0,D56&lt;0),IF(-(C56/D56-1)*100&lt;-100,"(&gt;100)",-(C56/D56-1)*100),IF((C56/D56-1)*100&gt;100,"&gt;100",(C56/D56-1)*100))))</f>
        <v>-35.48387096774193</v>
      </c>
      <c r="F56" s="72">
        <v>-102</v>
      </c>
      <c r="G56" s="136">
        <f>IF(AND(C56=0,F56=0),0,IF(OR(AND(C56&gt;0,F56&lt;=0),AND(C56&lt;0,F56&gt;=0)),"nm",IF(AND(C56&lt;0,F56&lt;0),IF(-(C56/F56-1)*100&lt;-100,"(&gt;100)",-(C56/F56-1)*100),IF((C56/F56-1)*100&gt;100,"&gt;100",(C56/F56-1)*100))))</f>
        <v>58.82352941176471</v>
      </c>
      <c r="H56" s="252">
        <v>-315</v>
      </c>
      <c r="I56" s="72">
        <v>-312</v>
      </c>
      <c r="J56" s="136">
        <f t="shared" si="0"/>
        <v>-0.9615384615384581</v>
      </c>
    </row>
    <row r="57" spans="1:10" ht="30" thickBot="1">
      <c r="A57" s="81"/>
      <c r="B57" s="197" t="s">
        <v>264</v>
      </c>
      <c r="C57" s="387">
        <v>26</v>
      </c>
      <c r="D57" s="242">
        <v>-15</v>
      </c>
      <c r="E57" s="385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42">
        <v>-31</v>
      </c>
      <c r="G57" s="385" t="str">
        <f>IF(AND(C57=0,F57=0),0,IF(OR(AND(C57&gt;0,F57&lt;=0),AND(C57&lt;0,F57&gt;=0)),"nm",IF(AND(C57&lt;0,F57&lt;0),IF(-(C57/F57-1)*100&lt;-100,"(&gt;100)",-(C57/F57-1)*100),IF((C57/F57-1)*100&gt;100,"&gt;100",(C57/F57-1)*100))))</f>
        <v>nm</v>
      </c>
      <c r="H57" s="387">
        <v>-28</v>
      </c>
      <c r="I57" s="242">
        <v>-100</v>
      </c>
      <c r="J57" s="385">
        <f t="shared" si="0"/>
        <v>72</v>
      </c>
    </row>
    <row r="58" spans="1:10" ht="15">
      <c r="A58" s="81"/>
      <c r="B58" s="191" t="s">
        <v>265</v>
      </c>
      <c r="C58" s="252">
        <f>SUM(C51:C57)</f>
        <v>-549</v>
      </c>
      <c r="D58" s="72">
        <f>SUM(D51:D57)</f>
        <v>-16</v>
      </c>
      <c r="E58" s="136" t="str">
        <f>IF(AND(C58=0,D58=0),0,IF(OR(AND(C58&gt;0,D58&lt;=0),AND(C58&lt;0,D58&gt;=0)),"nm",IF(AND(C58&lt;0,D58&lt;0),IF(-(C58/D58-1)*100&lt;-100,"(&gt;100)",-(C58/D58-1)*100),IF((C58/D58-1)*100&gt;100,"&gt;100",(C58/D58-1)*100))))</f>
        <v>(&gt;100)</v>
      </c>
      <c r="F58" s="72">
        <v>208</v>
      </c>
      <c r="G58" s="136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H58" s="252">
        <f>SUM(H51:H57)</f>
        <v>80</v>
      </c>
      <c r="I58" s="72">
        <f>SUM(I51:I57)</f>
        <v>569</v>
      </c>
      <c r="J58" s="136">
        <f t="shared" si="0"/>
        <v>-85.9402460456942</v>
      </c>
    </row>
    <row r="59" spans="1:10" ht="15.75" thickBot="1">
      <c r="A59" s="81"/>
      <c r="B59" s="180"/>
      <c r="C59" s="252"/>
      <c r="D59" s="72"/>
      <c r="E59" s="314"/>
      <c r="F59" s="72"/>
      <c r="G59" s="314"/>
      <c r="H59" s="106"/>
      <c r="I59" s="106"/>
      <c r="J59" s="314"/>
    </row>
    <row r="60" spans="1:10" ht="15.75" thickBot="1">
      <c r="A60" s="81"/>
      <c r="B60" s="191" t="s">
        <v>266</v>
      </c>
      <c r="C60" s="375">
        <f>C58+C48</f>
        <v>196</v>
      </c>
      <c r="D60" s="245">
        <f>D58+D48</f>
        <v>525</v>
      </c>
      <c r="E60" s="385">
        <f>IF(AND(C60=0,D60=0),0,IF(OR(AND(C60&gt;0,D60&lt;=0),AND(C60&lt;0,D60&gt;=0)),"nm",IF(AND(C60&lt;0,D60&lt;0),IF(-(C60/D60-1)*100&lt;-100,"(&gt;100)",-(C60/D60-1)*100),IF((C60/D60-1)*100&gt;100,"&gt;100",(C60/D60-1)*100))))</f>
        <v>-62.66666666666667</v>
      </c>
      <c r="F60" s="245">
        <v>981</v>
      </c>
      <c r="G60" s="385">
        <f>IF(AND(C60=0,F60=0),0,IF(OR(AND(C60&gt;0,F60&lt;=0),AND(C60&lt;0,F60&gt;=0)),"nm",IF(AND(C60&lt;0,F60&lt;0),IF(-(C60/F60-1)*100&lt;-100,"(&gt;100)",-(C60/F60-1)*100),IF((C60/F60-1)*100&gt;100,"&gt;100",(C60/F60-1)*100))))</f>
        <v>-80.0203873598369</v>
      </c>
      <c r="H60" s="271">
        <f>H58+H48</f>
        <v>1940</v>
      </c>
      <c r="I60" s="271">
        <f>I58+I48</f>
        <v>2797</v>
      </c>
      <c r="J60" s="385">
        <f t="shared" si="0"/>
        <v>-30.639971397926345</v>
      </c>
    </row>
    <row r="61" spans="1:10" ht="15">
      <c r="A61" s="81"/>
      <c r="B61" s="180"/>
      <c r="C61" s="252"/>
      <c r="D61" s="72"/>
      <c r="E61" s="140"/>
      <c r="F61" s="72"/>
      <c r="G61" s="140"/>
      <c r="H61" s="106"/>
      <c r="I61" s="106"/>
      <c r="J61" s="140"/>
    </row>
    <row r="62" spans="1:10" ht="15">
      <c r="A62" s="81"/>
      <c r="B62" s="180" t="s">
        <v>254</v>
      </c>
      <c r="C62" s="252"/>
      <c r="D62" s="72"/>
      <c r="E62" s="140"/>
      <c r="F62" s="72"/>
      <c r="G62" s="140"/>
      <c r="H62" s="106"/>
      <c r="I62" s="106"/>
      <c r="J62" s="140"/>
    </row>
    <row r="63" spans="1:10" ht="15">
      <c r="A63" s="81"/>
      <c r="B63" s="180" t="s">
        <v>255</v>
      </c>
      <c r="C63" s="252">
        <v>159</v>
      </c>
      <c r="D63" s="72">
        <v>490</v>
      </c>
      <c r="E63" s="136">
        <f>IF(AND(C63=0,D63=0),0,IF(OR(AND(C63&gt;0,D63&lt;=0),AND(C63&lt;0,D63&gt;=0)),"nm",IF(AND(C63&lt;0,D63&lt;0),IF(-(C63/D63-1)*100&lt;-100,"(&gt;100)",-(C63/D63-1)*100),IF((C63/D63-1)*100&gt;100,"&gt;100",(C63/D63-1)*100))))</f>
        <v>-67.55102040816327</v>
      </c>
      <c r="F63" s="72">
        <v>1010</v>
      </c>
      <c r="G63" s="136">
        <f>IF(AND(C63=0,F63=0),0,IF(OR(AND(C63&gt;0,F63&lt;=0),AND(C63&lt;0,F63&gt;=0)),"nm",IF(AND(C63&lt;0,F63&lt;0),IF(-(C63/F63-1)*100&lt;-100,"(&gt;100)",-(C63/F63-1)*100),IF((C63/F63-1)*100&gt;100,"&gt;100",(C63/F63-1)*100))))</f>
        <v>-84.25742574257426</v>
      </c>
      <c r="H63" s="355">
        <v>1829</v>
      </c>
      <c r="I63" s="141">
        <v>2616</v>
      </c>
      <c r="J63" s="136">
        <f>IF(AND(H63=0,I63=0),0,IF(OR(AND(H63&gt;0,I63&lt;=0),AND(H63&lt;0,I63&gt;=0)),"nm",IF(AND(H63&lt;0,I63&lt;0),IF(-(H63/I63-1)*100&lt;-100,"(&gt;100)",-(H63/I63-1)*100),IF((H63/I63-1)*100&gt;100,"&gt;100",(H63/I63-1)*100))))</f>
        <v>-30.08409785932722</v>
      </c>
    </row>
    <row r="64" spans="1:10" ht="15.75" thickBot="1">
      <c r="A64" s="81"/>
      <c r="B64" s="191" t="s">
        <v>366</v>
      </c>
      <c r="C64" s="387">
        <v>37</v>
      </c>
      <c r="D64" s="242">
        <v>35</v>
      </c>
      <c r="E64" s="385">
        <f>IF(AND(C64=0,D64=0),0,IF(OR(AND(C64&gt;0,D64&lt;=0),AND(C64&lt;0,D64&gt;=0)),"nm",IF(AND(C64&lt;0,D64&lt;0),IF(-(C64/D64-1)*100&lt;-100,"(&gt;100)",-(C64/D64-1)*100),IF((C64/D64-1)*100&gt;100,"&gt;100",(C64/D64-1)*100))))</f>
        <v>5.714285714285716</v>
      </c>
      <c r="F64" s="242">
        <v>-29</v>
      </c>
      <c r="G64" s="385" t="str">
        <f>IF(AND(C64=0,F64=0),0,IF(OR(AND(C64&gt;0,F64&lt;=0),AND(C64&lt;0,F64&gt;=0)),"nm",IF(AND(C64&lt;0,F64&lt;0),IF(-(C64/F64-1)*100&lt;-100,"(&gt;100)",-(C64/F64-1)*100),IF((C64/F64-1)*100&gt;100,"&gt;100",(C64/F64-1)*100))))</f>
        <v>nm</v>
      </c>
      <c r="H64" s="358">
        <v>111</v>
      </c>
      <c r="I64" s="154">
        <v>181</v>
      </c>
      <c r="J64" s="385">
        <f>IF(AND(H64=0,I64=0),0,IF(OR(AND(H64&gt;0,I64&lt;=0),AND(H64&lt;0,I64&gt;=0)),"nm",IF(AND(H64&lt;0,I64&lt;0),IF(-(H64/I64-1)*100&lt;-100,"(&gt;100)",-(H64/I64-1)*100),IF((H64/I64-1)*100&gt;100,"&gt;100",(H64/I64-1)*100))))</f>
        <v>-38.67403314917127</v>
      </c>
    </row>
    <row r="65" spans="1:10" ht="15.75" thickBot="1">
      <c r="A65" s="81"/>
      <c r="B65" s="194"/>
      <c r="C65" s="387">
        <f>SUM(C63:C64)</f>
        <v>196</v>
      </c>
      <c r="D65" s="242">
        <f>SUM(D63:D64)</f>
        <v>525</v>
      </c>
      <c r="E65" s="385">
        <f>IF(AND(C65=0,D65=0),0,IF(OR(AND(C65&gt;0,D65&lt;=0),AND(C65&lt;0,D65&gt;=0)),"nm",IF(AND(C65&lt;0,D65&lt;0),IF(-(C65/D65-1)*100&lt;-100,"(&gt;100)",-(C65/D65-1)*100),IF((C65/D65-1)*100&gt;100,"&gt;100",(C65/D65-1)*100))))</f>
        <v>-62.66666666666667</v>
      </c>
      <c r="F65" s="242">
        <v>981</v>
      </c>
      <c r="G65" s="385">
        <f>IF(AND(C65=0,F65=0),0,IF(OR(AND(C65&gt;0,F65&lt;=0),AND(C65&lt;0,F65&gt;=0)),"nm",IF(AND(C65&lt;0,F65&lt;0),IF(-(C65/F65-1)*100&lt;-100,"(&gt;100)",-(C65/F65-1)*100),IF((C65/F65-1)*100&gt;100,"&gt;100",(C65/F65-1)*100))))</f>
        <v>-80.0203873598369</v>
      </c>
      <c r="H65" s="387">
        <f>SUM(H63:H64)</f>
        <v>1940</v>
      </c>
      <c r="I65" s="242">
        <f>SUM(I63:I64)</f>
        <v>2797</v>
      </c>
      <c r="J65" s="385">
        <f>IF(AND(H65=0,I65=0),0,IF(OR(AND(H65&gt;0,I65&lt;=0),AND(H65&lt;0,I65&gt;=0)),"nm",IF(AND(H65&lt;0,I65&lt;0),IF(-(H65/I65-1)*100&lt;-100,"(&gt;100)",-(H65/I65-1)*100),IF((H65/I65-1)*100&gt;100,"&gt;100",(H65/I65-1)*100))))</f>
        <v>-30.639971397926345</v>
      </c>
    </row>
    <row r="66" spans="1:10" ht="15.75" thickBot="1">
      <c r="A66" s="81"/>
      <c r="B66" s="198"/>
      <c r="C66" s="253"/>
      <c r="D66" s="246"/>
      <c r="E66" s="273"/>
      <c r="F66" s="246"/>
      <c r="G66" s="285"/>
      <c r="H66" s="199"/>
      <c r="I66" s="199"/>
      <c r="J66" s="289"/>
    </row>
    <row r="67" spans="1:10" ht="15" thickTop="1">
      <c r="A67" s="81"/>
      <c r="B67" s="81"/>
      <c r="C67" s="238"/>
      <c r="D67" s="238"/>
      <c r="E67" s="237"/>
      <c r="F67" s="238"/>
      <c r="G67" s="237"/>
      <c r="H67" s="268"/>
      <c r="I67" s="268"/>
      <c r="J67" s="277"/>
    </row>
    <row r="68" spans="1:10" ht="14.25">
      <c r="A68" s="81"/>
      <c r="B68" s="81"/>
      <c r="C68" s="238"/>
      <c r="D68" s="238"/>
      <c r="E68" s="237"/>
      <c r="F68" s="238"/>
      <c r="G68" s="237"/>
      <c r="H68" s="234"/>
      <c r="I68" s="234"/>
      <c r="J68" s="274"/>
    </row>
    <row r="69" spans="1:10" ht="14.25">
      <c r="A69" s="81"/>
      <c r="B69" s="81"/>
      <c r="C69" s="238"/>
      <c r="D69" s="238"/>
      <c r="E69" s="237"/>
      <c r="F69" s="238"/>
      <c r="G69" s="237"/>
      <c r="H69" s="234"/>
      <c r="I69" s="234"/>
      <c r="J69" s="274"/>
    </row>
    <row r="70" spans="1:10" ht="14.25">
      <c r="A70" s="81"/>
      <c r="B70" s="81"/>
      <c r="C70" s="238"/>
      <c r="D70" s="238"/>
      <c r="E70" s="237"/>
      <c r="F70" s="238"/>
      <c r="G70" s="237"/>
      <c r="H70" s="234"/>
      <c r="I70" s="234"/>
      <c r="J70" s="274"/>
    </row>
    <row r="71" spans="1:10" ht="14.25">
      <c r="A71" s="81"/>
      <c r="B71" s="81"/>
      <c r="C71" s="238"/>
      <c r="D71" s="238"/>
      <c r="E71" s="237"/>
      <c r="F71" s="238"/>
      <c r="G71" s="237"/>
      <c r="H71" s="234"/>
      <c r="I71" s="234"/>
      <c r="J71" s="274"/>
    </row>
    <row r="72" spans="3:10" ht="12.75">
      <c r="C72" s="247"/>
      <c r="D72" s="247"/>
      <c r="E72" s="286"/>
      <c r="F72" s="247"/>
      <c r="G72" s="286"/>
      <c r="H72" s="269"/>
      <c r="I72" s="269"/>
      <c r="J72" s="278"/>
    </row>
    <row r="73" spans="3:10" ht="12.75">
      <c r="C73" s="247"/>
      <c r="D73" s="247"/>
      <c r="E73" s="286"/>
      <c r="F73" s="247"/>
      <c r="G73" s="286"/>
      <c r="H73" s="269"/>
      <c r="I73" s="269"/>
      <c r="J73" s="278"/>
    </row>
    <row r="74" spans="3:10" ht="12.75">
      <c r="C74" s="247"/>
      <c r="D74" s="247"/>
      <c r="E74" s="286"/>
      <c r="F74" s="247"/>
      <c r="G74" s="286"/>
      <c r="H74" s="269"/>
      <c r="I74" s="269"/>
      <c r="J74" s="278"/>
    </row>
    <row r="75" spans="3:10" ht="12.75">
      <c r="C75" s="247"/>
      <c r="D75" s="247"/>
      <c r="E75" s="286"/>
      <c r="F75" s="247"/>
      <c r="G75" s="286"/>
      <c r="H75" s="269"/>
      <c r="I75" s="269"/>
      <c r="J75" s="278"/>
    </row>
    <row r="76" spans="3:10" ht="12.75">
      <c r="C76" s="247"/>
      <c r="D76" s="247"/>
      <c r="E76" s="286"/>
      <c r="F76" s="247"/>
      <c r="G76" s="286"/>
      <c r="H76" s="269"/>
      <c r="I76" s="269"/>
      <c r="J76" s="278"/>
    </row>
    <row r="77" spans="3:10" ht="12.75">
      <c r="C77" s="247"/>
      <c r="D77" s="247"/>
      <c r="E77" s="286"/>
      <c r="F77" s="247"/>
      <c r="G77" s="286"/>
      <c r="H77" s="269"/>
      <c r="I77" s="269"/>
      <c r="J77" s="278"/>
    </row>
    <row r="78" spans="3:10" ht="12.75">
      <c r="C78" s="247"/>
      <c r="D78" s="247"/>
      <c r="E78" s="286"/>
      <c r="F78" s="247"/>
      <c r="G78" s="286"/>
      <c r="H78" s="269"/>
      <c r="I78" s="269"/>
      <c r="J78" s="278"/>
    </row>
    <row r="79" spans="3:10" ht="12.75">
      <c r="C79" s="247"/>
      <c r="D79" s="247"/>
      <c r="E79" s="286"/>
      <c r="F79" s="247"/>
      <c r="G79" s="286"/>
      <c r="H79" s="269"/>
      <c r="I79" s="269"/>
      <c r="J79" s="278"/>
    </row>
    <row r="80" spans="3:10" ht="12.75">
      <c r="C80" s="247"/>
      <c r="D80" s="247"/>
      <c r="E80" s="286"/>
      <c r="F80" s="247"/>
      <c r="G80" s="286"/>
      <c r="H80" s="269"/>
      <c r="I80" s="269"/>
      <c r="J80" s="269"/>
    </row>
    <row r="81" spans="3:10" ht="12.75">
      <c r="C81" s="247"/>
      <c r="D81" s="247"/>
      <c r="E81" s="286"/>
      <c r="F81" s="247"/>
      <c r="G81" s="286"/>
      <c r="H81" s="269"/>
      <c r="I81" s="269"/>
      <c r="J81" s="269"/>
    </row>
    <row r="82" spans="3:10" ht="12.75">
      <c r="C82" s="247"/>
      <c r="D82" s="247"/>
      <c r="E82" s="286"/>
      <c r="F82" s="247"/>
      <c r="G82" s="286"/>
      <c r="H82" s="269"/>
      <c r="I82" s="269"/>
      <c r="J82" s="269"/>
    </row>
    <row r="83" spans="3:10" ht="12.75">
      <c r="C83" s="247"/>
      <c r="D83" s="247"/>
      <c r="E83" s="286"/>
      <c r="F83" s="247"/>
      <c r="G83" s="286"/>
      <c r="H83" s="269"/>
      <c r="I83" s="269"/>
      <c r="J83" s="269"/>
    </row>
    <row r="84" spans="3:10" ht="12.75">
      <c r="C84" s="247"/>
      <c r="D84" s="247"/>
      <c r="E84" s="286"/>
      <c r="F84" s="247"/>
      <c r="G84" s="286"/>
      <c r="H84" s="269"/>
      <c r="I84" s="269"/>
      <c r="J84" s="269"/>
    </row>
    <row r="85" spans="3:10" ht="12.75">
      <c r="C85" s="247"/>
      <c r="D85" s="247"/>
      <c r="E85" s="286"/>
      <c r="F85" s="247"/>
      <c r="G85" s="286"/>
      <c r="H85" s="269"/>
      <c r="I85" s="269"/>
      <c r="J85" s="269"/>
    </row>
    <row r="86" spans="3:10" ht="12.75">
      <c r="C86" s="247"/>
      <c r="D86" s="247"/>
      <c r="E86" s="286"/>
      <c r="F86" s="247"/>
      <c r="G86" s="286"/>
      <c r="H86" s="269"/>
      <c r="I86" s="269"/>
      <c r="J86" s="269"/>
    </row>
    <row r="87" spans="3:10" ht="12.75">
      <c r="C87" s="247"/>
      <c r="D87" s="247"/>
      <c r="E87" s="286"/>
      <c r="F87" s="247"/>
      <c r="G87" s="286"/>
      <c r="H87" s="269"/>
      <c r="I87" s="269"/>
      <c r="J87" s="269"/>
    </row>
    <row r="88" spans="3:10" ht="12.75">
      <c r="C88" s="247"/>
      <c r="D88" s="247"/>
      <c r="E88" s="286"/>
      <c r="F88" s="247"/>
      <c r="G88" s="286"/>
      <c r="H88" s="269"/>
      <c r="I88" s="269"/>
      <c r="J88" s="269"/>
    </row>
    <row r="89" spans="3:10" ht="12.75">
      <c r="C89" s="247"/>
      <c r="D89" s="247"/>
      <c r="E89" s="286"/>
      <c r="F89" s="247"/>
      <c r="G89" s="286"/>
      <c r="H89" s="269"/>
      <c r="I89" s="269"/>
      <c r="J89" s="269"/>
    </row>
    <row r="90" spans="3:10" ht="12.75">
      <c r="C90" s="247"/>
      <c r="D90" s="247"/>
      <c r="E90" s="286"/>
      <c r="F90" s="247"/>
      <c r="G90" s="286"/>
      <c r="H90" s="269"/>
      <c r="I90" s="269"/>
      <c r="J90" s="269"/>
    </row>
    <row r="91" spans="3:10" ht="12.75">
      <c r="C91" s="247"/>
      <c r="D91" s="247"/>
      <c r="E91" s="286"/>
      <c r="F91" s="247"/>
      <c r="G91" s="286"/>
      <c r="H91" s="269"/>
      <c r="I91" s="269"/>
      <c r="J91" s="269"/>
    </row>
    <row r="92" spans="3:10" ht="12.75">
      <c r="C92" s="247"/>
      <c r="D92" s="247"/>
      <c r="E92" s="286"/>
      <c r="F92" s="247"/>
      <c r="G92" s="286"/>
      <c r="H92" s="269"/>
      <c r="I92" s="269"/>
      <c r="J92" s="269"/>
    </row>
    <row r="93" spans="3:10" ht="12.75">
      <c r="C93" s="247"/>
      <c r="D93" s="247"/>
      <c r="E93" s="286"/>
      <c r="F93" s="247"/>
      <c r="G93" s="286"/>
      <c r="H93" s="269"/>
      <c r="I93" s="269"/>
      <c r="J93" s="269"/>
    </row>
    <row r="94" spans="3:10" ht="12.75">
      <c r="C94" s="247"/>
      <c r="D94" s="247"/>
      <c r="E94" s="286"/>
      <c r="F94" s="247"/>
      <c r="G94" s="286"/>
      <c r="H94" s="269"/>
      <c r="I94" s="269"/>
      <c r="J94" s="269"/>
    </row>
    <row r="95" spans="3:10" ht="12.75">
      <c r="C95" s="247"/>
      <c r="D95" s="247"/>
      <c r="E95" s="286"/>
      <c r="F95" s="247"/>
      <c r="G95" s="286"/>
      <c r="H95" s="269"/>
      <c r="I95" s="269"/>
      <c r="J95" s="269"/>
    </row>
    <row r="96" spans="3:10" ht="12.75">
      <c r="C96" s="247"/>
      <c r="D96" s="247"/>
      <c r="E96" s="286"/>
      <c r="F96" s="247"/>
      <c r="G96" s="286"/>
      <c r="H96" s="269"/>
      <c r="I96" s="269"/>
      <c r="J96" s="269"/>
    </row>
    <row r="97" spans="3:10" ht="12.75">
      <c r="C97" s="247"/>
      <c r="D97" s="247"/>
      <c r="E97" s="286"/>
      <c r="F97" s="247"/>
      <c r="G97" s="286"/>
      <c r="H97" s="269"/>
      <c r="I97" s="269"/>
      <c r="J97" s="269"/>
    </row>
    <row r="98" spans="3:10" ht="12.75">
      <c r="C98" s="247"/>
      <c r="D98" s="247"/>
      <c r="E98" s="286"/>
      <c r="F98" s="247"/>
      <c r="G98" s="286"/>
      <c r="H98" s="269"/>
      <c r="I98" s="269"/>
      <c r="J98" s="269"/>
    </row>
    <row r="99" spans="3:10" ht="12.75">
      <c r="C99" s="247"/>
      <c r="D99" s="247"/>
      <c r="E99" s="286"/>
      <c r="F99" s="247"/>
      <c r="G99" s="286"/>
      <c r="H99" s="269"/>
      <c r="I99" s="269"/>
      <c r="J99" s="269"/>
    </row>
    <row r="100" spans="3:10" ht="12.75">
      <c r="C100" s="247"/>
      <c r="D100" s="247"/>
      <c r="E100" s="286"/>
      <c r="F100" s="247"/>
      <c r="G100" s="286"/>
      <c r="H100" s="269"/>
      <c r="I100" s="269"/>
      <c r="J100" s="269"/>
    </row>
    <row r="101" spans="3:10" ht="12.75">
      <c r="C101" s="247"/>
      <c r="D101" s="247"/>
      <c r="E101" s="286"/>
      <c r="F101" s="247"/>
      <c r="G101" s="286"/>
      <c r="H101" s="269"/>
      <c r="I101" s="269"/>
      <c r="J101" s="269"/>
    </row>
    <row r="102" spans="3:10" ht="12.75">
      <c r="C102" s="247"/>
      <c r="D102" s="247"/>
      <c r="E102" s="286"/>
      <c r="F102" s="247"/>
      <c r="G102" s="286"/>
      <c r="H102" s="269"/>
      <c r="I102" s="269"/>
      <c r="J102" s="269"/>
    </row>
    <row r="103" spans="3:10" ht="12.75">
      <c r="C103" s="247"/>
      <c r="D103" s="247"/>
      <c r="E103" s="286"/>
      <c r="F103" s="247"/>
      <c r="G103" s="286"/>
      <c r="H103" s="269"/>
      <c r="I103" s="269"/>
      <c r="J103" s="269"/>
    </row>
    <row r="104" spans="3:10" ht="12.75">
      <c r="C104" s="247"/>
      <c r="D104" s="247"/>
      <c r="E104" s="286"/>
      <c r="F104" s="247"/>
      <c r="G104" s="286"/>
      <c r="H104" s="269"/>
      <c r="I104" s="269"/>
      <c r="J104" s="269"/>
    </row>
    <row r="105" spans="3:10" ht="12.75">
      <c r="C105" s="247"/>
      <c r="D105" s="247"/>
      <c r="E105" s="286"/>
      <c r="F105" s="247"/>
      <c r="G105" s="286"/>
      <c r="H105" s="269"/>
      <c r="I105" s="269"/>
      <c r="J105" s="269"/>
    </row>
    <row r="106" spans="3:10" ht="12.75">
      <c r="C106" s="247"/>
      <c r="D106" s="247"/>
      <c r="E106" s="286"/>
      <c r="F106" s="247"/>
      <c r="G106" s="286"/>
      <c r="H106" s="269"/>
      <c r="I106" s="269"/>
      <c r="J106" s="269"/>
    </row>
    <row r="107" spans="3:10" ht="12.75">
      <c r="C107" s="247"/>
      <c r="D107" s="247"/>
      <c r="E107" s="286"/>
      <c r="F107" s="247"/>
      <c r="G107" s="286"/>
      <c r="H107" s="269"/>
      <c r="I107" s="269"/>
      <c r="J107" s="269"/>
    </row>
    <row r="108" spans="3:10" ht="12.75">
      <c r="C108" s="247"/>
      <c r="D108" s="247"/>
      <c r="E108" s="286"/>
      <c r="F108" s="247"/>
      <c r="G108" s="286"/>
      <c r="H108" s="269"/>
      <c r="I108" s="269"/>
      <c r="J108" s="269"/>
    </row>
    <row r="109" spans="3:10" ht="12.75">
      <c r="C109" s="247"/>
      <c r="D109" s="247"/>
      <c r="E109" s="286"/>
      <c r="F109" s="247"/>
      <c r="G109" s="286"/>
      <c r="H109" s="269"/>
      <c r="I109" s="269"/>
      <c r="J109" s="269"/>
    </row>
    <row r="110" spans="3:10" ht="12.75">
      <c r="C110" s="247"/>
      <c r="D110" s="247"/>
      <c r="E110" s="286"/>
      <c r="F110" s="247"/>
      <c r="G110" s="286"/>
      <c r="H110" s="269"/>
      <c r="I110" s="269"/>
      <c r="J110" s="269"/>
    </row>
    <row r="111" spans="3:10" ht="12.75">
      <c r="C111" s="247"/>
      <c r="D111" s="247"/>
      <c r="E111" s="286"/>
      <c r="F111" s="247"/>
      <c r="G111" s="286"/>
      <c r="H111" s="269"/>
      <c r="I111" s="269"/>
      <c r="J111" s="269"/>
    </row>
    <row r="112" spans="3:10" ht="12.75">
      <c r="C112" s="247"/>
      <c r="D112" s="247"/>
      <c r="E112" s="286"/>
      <c r="F112" s="247"/>
      <c r="G112" s="286"/>
      <c r="H112" s="269"/>
      <c r="I112" s="269"/>
      <c r="J112" s="269"/>
    </row>
    <row r="113" spans="3:10" ht="12.75">
      <c r="C113" s="247"/>
      <c r="D113" s="247"/>
      <c r="E113" s="286"/>
      <c r="F113" s="247"/>
      <c r="G113" s="286"/>
      <c r="H113" s="269"/>
      <c r="I113" s="269"/>
      <c r="J113" s="269"/>
    </row>
    <row r="114" spans="3:10" ht="12.75">
      <c r="C114" s="247"/>
      <c r="D114" s="247"/>
      <c r="E114" s="286"/>
      <c r="F114" s="247"/>
      <c r="G114" s="286"/>
      <c r="H114" s="269"/>
      <c r="I114" s="269"/>
      <c r="J114" s="269"/>
    </row>
    <row r="115" spans="3:10" ht="12.75">
      <c r="C115" s="247"/>
      <c r="D115" s="247"/>
      <c r="E115" s="286"/>
      <c r="F115" s="247"/>
      <c r="G115" s="286"/>
      <c r="H115" s="269"/>
      <c r="I115" s="269"/>
      <c r="J115" s="269"/>
    </row>
    <row r="116" spans="3:10" ht="12.75">
      <c r="C116" s="247"/>
      <c r="D116" s="247"/>
      <c r="E116" s="286"/>
      <c r="F116" s="247"/>
      <c r="G116" s="286"/>
      <c r="H116" s="269"/>
      <c r="I116" s="269"/>
      <c r="J116" s="269"/>
    </row>
    <row r="117" spans="3:10" ht="12.75">
      <c r="C117" s="247"/>
      <c r="D117" s="247"/>
      <c r="E117" s="286"/>
      <c r="F117" s="247"/>
      <c r="G117" s="286"/>
      <c r="H117" s="269"/>
      <c r="I117" s="269"/>
      <c r="J117" s="269"/>
    </row>
    <row r="118" spans="3:10" ht="12.75">
      <c r="C118" s="247"/>
      <c r="D118" s="247"/>
      <c r="E118" s="286"/>
      <c r="F118" s="247"/>
      <c r="G118" s="286"/>
      <c r="H118" s="269"/>
      <c r="I118" s="269"/>
      <c r="J118" s="269"/>
    </row>
    <row r="119" spans="3:10" ht="12.75">
      <c r="C119" s="247"/>
      <c r="D119" s="247"/>
      <c r="E119" s="286"/>
      <c r="F119" s="247"/>
      <c r="G119" s="286"/>
      <c r="H119" s="269"/>
      <c r="I119" s="269"/>
      <c r="J119" s="269"/>
    </row>
    <row r="120" spans="3:10" ht="12.75">
      <c r="C120" s="247"/>
      <c r="D120" s="247"/>
      <c r="E120" s="286"/>
      <c r="F120" s="247"/>
      <c r="G120" s="286"/>
      <c r="H120" s="269"/>
      <c r="I120" s="269"/>
      <c r="J120" s="269"/>
    </row>
    <row r="121" spans="3:10" ht="12.75">
      <c r="C121" s="247"/>
      <c r="D121" s="247"/>
      <c r="E121" s="286"/>
      <c r="F121" s="247"/>
      <c r="G121" s="286"/>
      <c r="H121" s="269"/>
      <c r="I121" s="269"/>
      <c r="J121" s="269"/>
    </row>
    <row r="122" spans="3:10" ht="12.75">
      <c r="C122" s="247"/>
      <c r="D122" s="247"/>
      <c r="E122" s="286"/>
      <c r="F122" s="247"/>
      <c r="G122" s="286"/>
      <c r="H122" s="269"/>
      <c r="I122" s="269"/>
      <c r="J122" s="269"/>
    </row>
    <row r="123" spans="3:10" ht="12.75">
      <c r="C123" s="247"/>
      <c r="D123" s="247"/>
      <c r="E123" s="286"/>
      <c r="F123" s="247"/>
      <c r="G123" s="286"/>
      <c r="H123" s="269"/>
      <c r="I123" s="269"/>
      <c r="J123" s="269"/>
    </row>
    <row r="124" spans="3:10" ht="12.75">
      <c r="C124" s="247"/>
      <c r="D124" s="247"/>
      <c r="E124" s="286"/>
      <c r="F124" s="247"/>
      <c r="G124" s="286"/>
      <c r="H124" s="269"/>
      <c r="I124" s="269"/>
      <c r="J124" s="269"/>
    </row>
    <row r="125" spans="3:10" ht="12.75">
      <c r="C125" s="247"/>
      <c r="D125" s="247"/>
      <c r="E125" s="286"/>
      <c r="F125" s="247"/>
      <c r="G125" s="286"/>
      <c r="H125" s="269"/>
      <c r="I125" s="269"/>
      <c r="J125" s="269"/>
    </row>
    <row r="126" spans="3:10" ht="12.75">
      <c r="C126" s="247"/>
      <c r="D126" s="247"/>
      <c r="E126" s="286"/>
      <c r="F126" s="247"/>
      <c r="G126" s="286"/>
      <c r="H126" s="269"/>
      <c r="I126" s="269"/>
      <c r="J126" s="269"/>
    </row>
    <row r="127" spans="3:10" ht="12.75">
      <c r="C127" s="247"/>
      <c r="D127" s="247"/>
      <c r="E127" s="286"/>
      <c r="F127" s="247"/>
      <c r="G127" s="286"/>
      <c r="H127" s="269"/>
      <c r="I127" s="269"/>
      <c r="J127" s="269"/>
    </row>
    <row r="128" spans="3:10" ht="12.75">
      <c r="C128" s="247"/>
      <c r="D128" s="247"/>
      <c r="E128" s="286"/>
      <c r="F128" s="247"/>
      <c r="G128" s="286"/>
      <c r="H128" s="269"/>
      <c r="I128" s="269"/>
      <c r="J128" s="269"/>
    </row>
    <row r="129" spans="3:10" ht="12.75">
      <c r="C129" s="247"/>
      <c r="D129" s="247"/>
      <c r="E129" s="286"/>
      <c r="F129" s="247"/>
      <c r="G129" s="286"/>
      <c r="H129" s="269"/>
      <c r="I129" s="269"/>
      <c r="J129" s="269"/>
    </row>
    <row r="130" spans="3:10" ht="12.75">
      <c r="C130" s="247"/>
      <c r="D130" s="247"/>
      <c r="E130" s="286"/>
      <c r="F130" s="247"/>
      <c r="G130" s="286"/>
      <c r="H130" s="269"/>
      <c r="I130" s="269"/>
      <c r="J130" s="269"/>
    </row>
    <row r="131" spans="3:10" ht="12.75">
      <c r="C131" s="247"/>
      <c r="D131" s="247"/>
      <c r="E131" s="286"/>
      <c r="F131" s="247"/>
      <c r="G131" s="286"/>
      <c r="H131" s="269"/>
      <c r="I131" s="269"/>
      <c r="J131" s="269"/>
    </row>
    <row r="132" spans="3:10" ht="12.75">
      <c r="C132" s="247"/>
      <c r="D132" s="247"/>
      <c r="E132" s="286"/>
      <c r="F132" s="247"/>
      <c r="G132" s="286"/>
      <c r="H132" s="269"/>
      <c r="I132" s="269"/>
      <c r="J132" s="269"/>
    </row>
    <row r="133" spans="3:10" ht="12.75">
      <c r="C133" s="247"/>
      <c r="D133" s="247"/>
      <c r="E133" s="286"/>
      <c r="F133" s="247"/>
      <c r="G133" s="286"/>
      <c r="H133" s="269"/>
      <c r="I133" s="269"/>
      <c r="J133" s="269"/>
    </row>
    <row r="134" spans="3:10" ht="12.75">
      <c r="C134" s="247"/>
      <c r="D134" s="247"/>
      <c r="E134" s="286"/>
      <c r="F134" s="247"/>
      <c r="G134" s="286"/>
      <c r="H134" s="269"/>
      <c r="I134" s="269"/>
      <c r="J134" s="269"/>
    </row>
    <row r="135" spans="3:10" ht="12.75">
      <c r="C135" s="247"/>
      <c r="D135" s="247"/>
      <c r="E135" s="286"/>
      <c r="F135" s="247"/>
      <c r="G135" s="286"/>
      <c r="H135" s="269"/>
      <c r="I135" s="269"/>
      <c r="J135" s="269"/>
    </row>
    <row r="136" spans="3:10" ht="12.75">
      <c r="C136" s="247"/>
      <c r="D136" s="247"/>
      <c r="E136" s="286"/>
      <c r="F136" s="247"/>
      <c r="G136" s="286"/>
      <c r="H136" s="269"/>
      <c r="I136" s="269"/>
      <c r="J136" s="269"/>
    </row>
    <row r="137" spans="3:10" ht="12.75">
      <c r="C137" s="247"/>
      <c r="D137" s="247"/>
      <c r="E137" s="286"/>
      <c r="F137" s="247"/>
      <c r="G137" s="286"/>
      <c r="H137" s="269"/>
      <c r="I137" s="269"/>
      <c r="J137" s="269"/>
    </row>
    <row r="138" spans="3:10" ht="12.75">
      <c r="C138" s="247"/>
      <c r="D138" s="247"/>
      <c r="E138" s="286"/>
      <c r="F138" s="247"/>
      <c r="G138" s="286"/>
      <c r="H138" s="269"/>
      <c r="I138" s="269"/>
      <c r="J138" s="269"/>
    </row>
    <row r="139" spans="3:10" ht="12.75">
      <c r="C139" s="247"/>
      <c r="D139" s="247"/>
      <c r="E139" s="286"/>
      <c r="F139" s="247"/>
      <c r="G139" s="286"/>
      <c r="H139" s="269"/>
      <c r="I139" s="269"/>
      <c r="J139" s="269"/>
    </row>
    <row r="140" spans="3:10" ht="12.75">
      <c r="C140" s="247"/>
      <c r="D140" s="247"/>
      <c r="E140" s="286"/>
      <c r="F140" s="247"/>
      <c r="G140" s="286"/>
      <c r="H140" s="269"/>
      <c r="I140" s="269"/>
      <c r="J140" s="269"/>
    </row>
    <row r="141" spans="3:10" ht="12.75">
      <c r="C141" s="247"/>
      <c r="D141" s="247"/>
      <c r="E141" s="286"/>
      <c r="F141" s="247"/>
      <c r="G141" s="286"/>
      <c r="H141" s="269"/>
      <c r="I141" s="269"/>
      <c r="J141" s="269"/>
    </row>
    <row r="142" spans="3:10" ht="12.75">
      <c r="C142" s="247"/>
      <c r="D142" s="247"/>
      <c r="E142" s="286"/>
      <c r="F142" s="247"/>
      <c r="G142" s="286"/>
      <c r="H142" s="269"/>
      <c r="I142" s="269"/>
      <c r="J142" s="269"/>
    </row>
    <row r="143" spans="3:10" ht="12.75">
      <c r="C143" s="247"/>
      <c r="D143" s="247"/>
      <c r="E143" s="286"/>
      <c r="F143" s="247"/>
      <c r="G143" s="286"/>
      <c r="H143" s="269"/>
      <c r="I143" s="269"/>
      <c r="J143" s="269"/>
    </row>
    <row r="144" spans="3:10" ht="12.75">
      <c r="C144" s="247"/>
      <c r="D144" s="247"/>
      <c r="E144" s="286"/>
      <c r="F144" s="247"/>
      <c r="G144" s="286"/>
      <c r="H144" s="269"/>
      <c r="I144" s="269"/>
      <c r="J144" s="269"/>
    </row>
    <row r="145" spans="3:10" ht="12.75">
      <c r="C145" s="247"/>
      <c r="D145" s="247"/>
      <c r="E145" s="286"/>
      <c r="F145" s="247"/>
      <c r="G145" s="286"/>
      <c r="H145" s="269"/>
      <c r="I145" s="269"/>
      <c r="J145" s="269"/>
    </row>
    <row r="146" spans="3:10" ht="12.75">
      <c r="C146" s="247"/>
      <c r="D146" s="247"/>
      <c r="E146" s="286"/>
      <c r="F146" s="247"/>
      <c r="G146" s="286"/>
      <c r="H146" s="269"/>
      <c r="I146" s="269"/>
      <c r="J146" s="269"/>
    </row>
    <row r="147" spans="3:10" ht="12.75">
      <c r="C147" s="247"/>
      <c r="D147" s="247"/>
      <c r="E147" s="286"/>
      <c r="F147" s="247"/>
      <c r="G147" s="286"/>
      <c r="H147" s="269"/>
      <c r="I147" s="269"/>
      <c r="J147" s="269"/>
    </row>
    <row r="148" spans="3:10" ht="12.75">
      <c r="C148" s="247"/>
      <c r="D148" s="247"/>
      <c r="E148" s="286"/>
      <c r="F148" s="247"/>
      <c r="G148" s="286"/>
      <c r="H148" s="269"/>
      <c r="I148" s="269"/>
      <c r="J148" s="269"/>
    </row>
    <row r="149" spans="3:10" ht="12.75">
      <c r="C149" s="247"/>
      <c r="D149" s="247"/>
      <c r="E149" s="286"/>
      <c r="F149" s="247"/>
      <c r="G149" s="286"/>
      <c r="H149" s="269"/>
      <c r="I149" s="269"/>
      <c r="J149" s="269"/>
    </row>
    <row r="150" spans="3:10" ht="12.75">
      <c r="C150" s="247"/>
      <c r="D150" s="247"/>
      <c r="E150" s="286"/>
      <c r="F150" s="247"/>
      <c r="G150" s="286"/>
      <c r="H150" s="269"/>
      <c r="I150" s="269"/>
      <c r="J150" s="269"/>
    </row>
    <row r="151" spans="3:10" ht="12.75">
      <c r="C151" s="247"/>
      <c r="D151" s="247"/>
      <c r="E151" s="286"/>
      <c r="F151" s="247"/>
      <c r="G151" s="286"/>
      <c r="H151" s="269"/>
      <c r="I151" s="269"/>
      <c r="J151" s="269"/>
    </row>
    <row r="152" spans="3:10" ht="12.75">
      <c r="C152" s="247"/>
      <c r="D152" s="247"/>
      <c r="E152" s="286"/>
      <c r="F152" s="247"/>
      <c r="G152" s="286"/>
      <c r="H152" s="269"/>
      <c r="I152" s="269"/>
      <c r="J152" s="269"/>
    </row>
    <row r="153" spans="3:10" ht="12.75">
      <c r="C153" s="247"/>
      <c r="D153" s="247"/>
      <c r="E153" s="286"/>
      <c r="F153" s="247"/>
      <c r="G153" s="286"/>
      <c r="H153" s="269"/>
      <c r="I153" s="269"/>
      <c r="J153" s="269"/>
    </row>
    <row r="154" spans="3:10" ht="12.75">
      <c r="C154" s="247"/>
      <c r="D154" s="247"/>
      <c r="E154" s="286"/>
      <c r="F154" s="247"/>
      <c r="G154" s="286"/>
      <c r="H154" s="269"/>
      <c r="I154" s="269"/>
      <c r="J154" s="269"/>
    </row>
    <row r="155" spans="3:10" ht="12.75">
      <c r="C155" s="247"/>
      <c r="D155" s="247"/>
      <c r="E155" s="286"/>
      <c r="F155" s="247"/>
      <c r="G155" s="286"/>
      <c r="H155" s="269"/>
      <c r="I155" s="269"/>
      <c r="J155" s="269"/>
    </row>
    <row r="156" spans="3:10" ht="12.75">
      <c r="C156" s="247"/>
      <c r="D156" s="247"/>
      <c r="E156" s="286"/>
      <c r="F156" s="247"/>
      <c r="G156" s="286"/>
      <c r="H156" s="269"/>
      <c r="I156" s="269"/>
      <c r="J156" s="269"/>
    </row>
    <row r="157" spans="3:10" ht="12.75">
      <c r="C157" s="247"/>
      <c r="D157" s="247"/>
      <c r="E157" s="286"/>
      <c r="F157" s="247"/>
      <c r="G157" s="286"/>
      <c r="H157" s="269"/>
      <c r="I157" s="269"/>
      <c r="J157" s="269"/>
    </row>
    <row r="158" spans="3:10" ht="12.75">
      <c r="C158" s="247"/>
      <c r="D158" s="247"/>
      <c r="E158" s="286"/>
      <c r="F158" s="247"/>
      <c r="G158" s="286"/>
      <c r="H158" s="269"/>
      <c r="I158" s="269"/>
      <c r="J158" s="269"/>
    </row>
    <row r="159" spans="3:10" ht="12.75">
      <c r="C159" s="247"/>
      <c r="D159" s="247"/>
      <c r="E159" s="286"/>
      <c r="F159" s="247"/>
      <c r="G159" s="286"/>
      <c r="H159" s="269"/>
      <c r="I159" s="269"/>
      <c r="J159" s="269"/>
    </row>
    <row r="160" spans="3:10" ht="12.75">
      <c r="C160" s="247"/>
      <c r="D160" s="247"/>
      <c r="E160" s="286"/>
      <c r="F160" s="247"/>
      <c r="G160" s="286"/>
      <c r="H160" s="269"/>
      <c r="I160" s="269"/>
      <c r="J160" s="269"/>
    </row>
    <row r="161" spans="3:10" ht="12.75">
      <c r="C161" s="247"/>
      <c r="D161" s="247"/>
      <c r="E161" s="286"/>
      <c r="F161" s="247"/>
      <c r="G161" s="286"/>
      <c r="H161" s="269"/>
      <c r="I161" s="269"/>
      <c r="J161" s="269"/>
    </row>
    <row r="162" spans="3:10" ht="12.75">
      <c r="C162" s="247"/>
      <c r="D162" s="247"/>
      <c r="E162" s="286"/>
      <c r="F162" s="247"/>
      <c r="G162" s="286"/>
      <c r="H162" s="269"/>
      <c r="I162" s="269"/>
      <c r="J162" s="269"/>
    </row>
    <row r="163" spans="3:10" ht="12.75">
      <c r="C163" s="247"/>
      <c r="D163" s="247"/>
      <c r="E163" s="286"/>
      <c r="F163" s="247"/>
      <c r="G163" s="286"/>
      <c r="H163" s="269"/>
      <c r="I163" s="269"/>
      <c r="J163" s="269"/>
    </row>
    <row r="164" spans="3:10" ht="12.75">
      <c r="C164" s="247"/>
      <c r="D164" s="247"/>
      <c r="E164" s="286"/>
      <c r="F164" s="247"/>
      <c r="G164" s="286"/>
      <c r="H164" s="269"/>
      <c r="I164" s="269"/>
      <c r="J164" s="269"/>
    </row>
    <row r="165" spans="3:10" ht="12.75">
      <c r="C165" s="247"/>
      <c r="D165" s="247"/>
      <c r="E165" s="286"/>
      <c r="F165" s="247"/>
      <c r="G165" s="286"/>
      <c r="H165" s="269"/>
      <c r="I165" s="269"/>
      <c r="J165" s="269"/>
    </row>
    <row r="166" spans="3:10" ht="12.75">
      <c r="C166" s="247"/>
      <c r="D166" s="247"/>
      <c r="E166" s="286"/>
      <c r="F166" s="247"/>
      <c r="G166" s="286"/>
      <c r="H166" s="269"/>
      <c r="I166" s="269"/>
      <c r="J166" s="269"/>
    </row>
    <row r="167" spans="3:10" ht="12.75">
      <c r="C167" s="247"/>
      <c r="D167" s="247"/>
      <c r="E167" s="286"/>
      <c r="F167" s="247"/>
      <c r="G167" s="286"/>
      <c r="H167" s="269"/>
      <c r="I167" s="269"/>
      <c r="J167" s="269"/>
    </row>
    <row r="168" spans="3:10" ht="12.75">
      <c r="C168" s="247"/>
      <c r="D168" s="247"/>
      <c r="E168" s="286"/>
      <c r="F168" s="247"/>
      <c r="G168" s="286"/>
      <c r="H168" s="269"/>
      <c r="I168" s="269"/>
      <c r="J168" s="269"/>
    </row>
    <row r="169" spans="3:10" ht="12.75">
      <c r="C169" s="247"/>
      <c r="D169" s="247"/>
      <c r="E169" s="286"/>
      <c r="F169" s="247"/>
      <c r="G169" s="286"/>
      <c r="H169" s="269"/>
      <c r="I169" s="269"/>
      <c r="J169" s="269"/>
    </row>
    <row r="170" spans="3:10" ht="12.75">
      <c r="C170" s="247"/>
      <c r="D170" s="247"/>
      <c r="E170" s="286"/>
      <c r="F170" s="247"/>
      <c r="G170" s="286"/>
      <c r="H170" s="269"/>
      <c r="I170" s="269"/>
      <c r="J170" s="269"/>
    </row>
    <row r="171" spans="3:10" ht="12.75">
      <c r="C171" s="247"/>
      <c r="D171" s="247"/>
      <c r="E171" s="286"/>
      <c r="F171" s="247"/>
      <c r="G171" s="286"/>
      <c r="H171" s="269"/>
      <c r="I171" s="269"/>
      <c r="J171" s="269"/>
    </row>
  </sheetData>
  <mergeCells count="11">
    <mergeCell ref="I45:I46"/>
    <mergeCell ref="C4:C5"/>
    <mergeCell ref="D4:D5"/>
    <mergeCell ref="C45:C46"/>
    <mergeCell ref="D45:D46"/>
    <mergeCell ref="F45:F46"/>
    <mergeCell ref="H45:H46"/>
    <mergeCell ref="F4:F5"/>
    <mergeCell ref="H4:H5"/>
    <mergeCell ref="A2:C2"/>
    <mergeCell ref="I4:I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3" r:id="rId1"/>
  <ignoredErrors>
    <ignoredError sqref="E40:E69 F40:F44 F66:F69 F47 G40:G69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4"/>
  <sheetViews>
    <sheetView zoomScale="80" zoomScaleNormal="80" workbookViewId="0" topLeftCell="A1">
      <pane xSplit="1" ySplit="6" topLeftCell="B7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2.8515625" style="165" bestFit="1" customWidth="1"/>
    <col min="5" max="6" width="11.57421875" style="0" bestFit="1" customWidth="1"/>
    <col min="7" max="7" width="4.7109375" style="0" customWidth="1"/>
  </cols>
  <sheetData>
    <row r="1" spans="1:12" s="42" customFormat="1" ht="20.25">
      <c r="A1" s="41" t="s">
        <v>353</v>
      </c>
      <c r="D1" s="41"/>
      <c r="E1" s="41"/>
      <c r="F1" s="43"/>
      <c r="G1" s="43"/>
      <c r="H1" s="296"/>
      <c r="I1" s="296"/>
      <c r="J1" s="296"/>
      <c r="K1" s="43"/>
      <c r="L1" s="43"/>
    </row>
    <row r="2" spans="1:12" s="44" customFormat="1" ht="15">
      <c r="A2" s="401" t="s">
        <v>85</v>
      </c>
      <c r="B2" s="401"/>
      <c r="C2" s="401"/>
      <c r="H2" s="297"/>
      <c r="I2" s="297"/>
      <c r="J2" s="298"/>
      <c r="L2" s="45"/>
    </row>
    <row r="3" spans="1:10" ht="15.75" thickBot="1">
      <c r="A3" s="111"/>
      <c r="B3" s="111"/>
      <c r="C3" s="111"/>
      <c r="D3" s="164"/>
      <c r="E3" s="111"/>
      <c r="F3" s="111"/>
      <c r="G3" s="111"/>
      <c r="H3" s="299"/>
      <c r="I3" s="270"/>
      <c r="J3" s="270"/>
    </row>
    <row r="4" spans="1:20" ht="15.75" customHeight="1" thickTop="1">
      <c r="A4" s="111"/>
      <c r="B4" s="200"/>
      <c r="C4" s="201"/>
      <c r="D4" s="413" t="s">
        <v>267</v>
      </c>
      <c r="E4" s="413"/>
      <c r="F4" s="413"/>
      <c r="G4" s="202"/>
      <c r="H4" s="412" t="s">
        <v>268</v>
      </c>
      <c r="I4" s="412"/>
      <c r="J4" s="412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14" customFormat="1" ht="15">
      <c r="A5" s="113"/>
      <c r="B5" s="203"/>
      <c r="C5" s="204"/>
      <c r="D5" s="365">
        <v>40543</v>
      </c>
      <c r="E5" s="157">
        <v>40451</v>
      </c>
      <c r="F5" s="157">
        <v>40543</v>
      </c>
      <c r="G5" s="157"/>
      <c r="H5" s="157">
        <v>40543</v>
      </c>
      <c r="I5" s="157">
        <v>40359</v>
      </c>
      <c r="J5" s="157">
        <v>40543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s="116" customFormat="1" ht="21.75" customHeight="1" thickBot="1">
      <c r="A6" s="115"/>
      <c r="B6" s="207" t="s">
        <v>243</v>
      </c>
      <c r="C6" s="208"/>
      <c r="D6" s="159">
        <v>2010</v>
      </c>
      <c r="E6" s="158">
        <v>2010</v>
      </c>
      <c r="F6" s="159">
        <v>2009</v>
      </c>
      <c r="G6" s="159"/>
      <c r="H6" s="159">
        <v>2010</v>
      </c>
      <c r="I6" s="159">
        <v>2010</v>
      </c>
      <c r="J6" s="159">
        <v>2009</v>
      </c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15.75" thickTop="1">
      <c r="A7" s="111"/>
      <c r="B7" s="191"/>
      <c r="C7" s="210"/>
      <c r="D7" s="155"/>
      <c r="E7" s="106"/>
      <c r="F7" s="155"/>
      <c r="G7" s="155"/>
      <c r="H7" s="106"/>
      <c r="I7" s="106"/>
      <c r="J7" s="155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5">
      <c r="A8" s="111"/>
      <c r="B8" s="191" t="s">
        <v>269</v>
      </c>
      <c r="C8" s="210"/>
      <c r="D8" s="155"/>
      <c r="E8" s="106"/>
      <c r="F8" s="155"/>
      <c r="G8" s="155"/>
      <c r="H8" s="156"/>
      <c r="I8" s="155"/>
      <c r="J8" s="155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5">
      <c r="A9" s="111"/>
      <c r="B9" s="211"/>
      <c r="C9" s="210"/>
      <c r="D9" s="155"/>
      <c r="E9" s="156"/>
      <c r="F9" s="163"/>
      <c r="G9" s="163"/>
      <c r="H9" s="156"/>
      <c r="I9" s="155"/>
      <c r="J9" s="155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111"/>
      <c r="B10" s="212" t="s">
        <v>270</v>
      </c>
      <c r="C10" s="210"/>
      <c r="D10" s="355">
        <v>31203</v>
      </c>
      <c r="E10" s="141">
        <v>21782</v>
      </c>
      <c r="F10" s="141">
        <v>22515</v>
      </c>
      <c r="G10" s="141"/>
      <c r="H10" s="156"/>
      <c r="I10" s="155"/>
      <c r="J10" s="155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9.25">
      <c r="A11" s="111"/>
      <c r="B11" s="203" t="s">
        <v>271</v>
      </c>
      <c r="C11" s="203"/>
      <c r="D11" s="355">
        <v>11546</v>
      </c>
      <c r="E11" s="141">
        <v>12134</v>
      </c>
      <c r="F11" s="141">
        <v>15960</v>
      </c>
      <c r="G11" s="141"/>
      <c r="H11" s="156"/>
      <c r="I11" s="155"/>
      <c r="J11" s="155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>
      <c r="A12" s="111"/>
      <c r="B12" s="203" t="s">
        <v>272</v>
      </c>
      <c r="C12" s="213"/>
      <c r="D12" s="355">
        <v>20306</v>
      </c>
      <c r="E12" s="141">
        <v>23106</v>
      </c>
      <c r="F12" s="141">
        <v>22203</v>
      </c>
      <c r="G12" s="141"/>
      <c r="H12" s="163"/>
      <c r="I12" s="106"/>
      <c r="J12" s="106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31.5">
      <c r="A13" s="111"/>
      <c r="B13" s="203" t="s">
        <v>367</v>
      </c>
      <c r="C13" s="210"/>
      <c r="D13" s="355">
        <v>10179</v>
      </c>
      <c r="E13" s="141">
        <v>11549</v>
      </c>
      <c r="F13" s="141">
        <v>11257</v>
      </c>
      <c r="G13" s="141"/>
      <c r="H13" s="163"/>
      <c r="I13" s="106"/>
      <c r="J13" s="106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29.25">
      <c r="A14" s="111"/>
      <c r="B14" s="203" t="s">
        <v>273</v>
      </c>
      <c r="C14" s="210"/>
      <c r="D14" s="355">
        <f>16750+17</f>
        <v>16767</v>
      </c>
      <c r="E14" s="141">
        <v>18949</v>
      </c>
      <c r="F14" s="141">
        <v>16015</v>
      </c>
      <c r="G14" s="141"/>
      <c r="H14" s="163"/>
      <c r="I14" s="106"/>
      <c r="J14" s="106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111"/>
      <c r="B15" s="203" t="s">
        <v>274</v>
      </c>
      <c r="C15" s="210"/>
      <c r="D15" s="355">
        <v>151698</v>
      </c>
      <c r="E15" s="141">
        <v>147139</v>
      </c>
      <c r="F15" s="141">
        <v>129973</v>
      </c>
      <c r="G15" s="141"/>
      <c r="H15" s="163"/>
      <c r="I15" s="106"/>
      <c r="J15" s="106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111"/>
      <c r="B16" s="203" t="s">
        <v>275</v>
      </c>
      <c r="C16" s="213"/>
      <c r="D16" s="355">
        <f>26555-13+8</f>
        <v>26550</v>
      </c>
      <c r="E16" s="141">
        <v>26275</v>
      </c>
      <c r="F16" s="141">
        <v>25731</v>
      </c>
      <c r="G16" s="141"/>
      <c r="H16" s="155"/>
      <c r="I16" s="106"/>
      <c r="J16" s="106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111"/>
      <c r="B17" s="203" t="s">
        <v>276</v>
      </c>
      <c r="C17" s="213"/>
      <c r="D17" s="355">
        <v>1982</v>
      </c>
      <c r="E17" s="141">
        <v>1657</v>
      </c>
      <c r="F17" s="106">
        <v>784</v>
      </c>
      <c r="G17" s="141"/>
      <c r="H17" s="155"/>
      <c r="I17" s="106"/>
      <c r="J17" s="106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111"/>
      <c r="B18" s="203" t="s">
        <v>277</v>
      </c>
      <c r="C18" s="210"/>
      <c r="D18" s="155"/>
      <c r="E18" s="106"/>
      <c r="F18" s="106"/>
      <c r="G18" s="106"/>
      <c r="H18" s="355">
        <v>10438</v>
      </c>
      <c r="I18" s="141">
        <v>9298</v>
      </c>
      <c r="J18" s="141">
        <v>9698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111"/>
      <c r="B19" s="203" t="s">
        <v>278</v>
      </c>
      <c r="C19" s="210"/>
      <c r="D19" s="155">
        <v>813</v>
      </c>
      <c r="E19" s="106">
        <v>795</v>
      </c>
      <c r="F19" s="106">
        <v>672</v>
      </c>
      <c r="G19" s="106"/>
      <c r="H19" s="155"/>
      <c r="I19" s="106"/>
      <c r="J19" s="106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111"/>
      <c r="B20" s="203" t="s">
        <v>279</v>
      </c>
      <c r="C20" s="210"/>
      <c r="D20" s="355">
        <v>4802</v>
      </c>
      <c r="E20" s="141">
        <v>4802</v>
      </c>
      <c r="F20" s="141">
        <v>5847</v>
      </c>
      <c r="G20" s="141"/>
      <c r="H20" s="155"/>
      <c r="I20" s="106"/>
      <c r="J20" s="106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111"/>
      <c r="B21" s="180" t="s">
        <v>280</v>
      </c>
      <c r="C21" s="210"/>
      <c r="D21" s="355">
        <v>1025</v>
      </c>
      <c r="E21" s="141">
        <v>1027</v>
      </c>
      <c r="F21" s="141">
        <v>1134</v>
      </c>
      <c r="G21" s="141"/>
      <c r="H21" s="155"/>
      <c r="I21" s="106"/>
      <c r="J21" s="106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111"/>
      <c r="B22" s="180" t="s">
        <v>281</v>
      </c>
      <c r="C22" s="210"/>
      <c r="D22" s="155">
        <v>358</v>
      </c>
      <c r="E22" s="106">
        <v>388</v>
      </c>
      <c r="F22" s="106">
        <v>398</v>
      </c>
      <c r="G22" s="106"/>
      <c r="H22" s="155"/>
      <c r="I22" s="106"/>
      <c r="J22" s="106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111"/>
      <c r="B23" s="203" t="s">
        <v>282</v>
      </c>
      <c r="C23" s="210"/>
      <c r="D23" s="155">
        <v>102</v>
      </c>
      <c r="E23" s="106">
        <v>103</v>
      </c>
      <c r="F23" s="106">
        <v>144</v>
      </c>
      <c r="G23" s="106"/>
      <c r="H23" s="155"/>
      <c r="I23" s="106"/>
      <c r="J23" s="106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111"/>
      <c r="B24" s="203" t="s">
        <v>283</v>
      </c>
      <c r="C24" s="210"/>
      <c r="D24" s="355">
        <f>6393-14</f>
        <v>6379</v>
      </c>
      <c r="E24" s="141">
        <v>9730</v>
      </c>
      <c r="F24" s="141">
        <v>6011</v>
      </c>
      <c r="G24" s="141"/>
      <c r="H24" s="155">
        <v>63</v>
      </c>
      <c r="I24" s="106">
        <v>63</v>
      </c>
      <c r="J24" s="106">
        <v>93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111"/>
      <c r="B25" s="211"/>
      <c r="C25" s="210"/>
      <c r="D25" s="155"/>
      <c r="E25" s="106"/>
      <c r="F25" s="106"/>
      <c r="G25" s="156"/>
      <c r="H25" s="155"/>
      <c r="I25" s="106"/>
      <c r="J25" s="106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.75" thickBot="1">
      <c r="A26" s="111"/>
      <c r="B26" s="211"/>
      <c r="C26" s="210"/>
      <c r="D26" s="358"/>
      <c r="E26" s="154"/>
      <c r="F26" s="154"/>
      <c r="G26" s="161"/>
      <c r="H26" s="358"/>
      <c r="I26" s="154"/>
      <c r="J26" s="154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.75" thickBot="1">
      <c r="A27" s="111"/>
      <c r="B27" s="191" t="s">
        <v>284</v>
      </c>
      <c r="C27" s="163"/>
      <c r="D27" s="356">
        <f>SUM(D10:D26)</f>
        <v>283710</v>
      </c>
      <c r="E27" s="160">
        <v>279436</v>
      </c>
      <c r="F27" s="160">
        <v>258644</v>
      </c>
      <c r="G27" s="160"/>
      <c r="H27" s="356">
        <f>SUM(H18:H24)</f>
        <v>10501</v>
      </c>
      <c r="I27" s="160">
        <v>9361</v>
      </c>
      <c r="J27" s="160">
        <v>9791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111"/>
      <c r="B28" s="214"/>
      <c r="C28" s="189"/>
      <c r="D28" s="155"/>
      <c r="E28" s="156"/>
      <c r="F28" s="106"/>
      <c r="G28" s="156"/>
      <c r="H28" s="155"/>
      <c r="I28" s="106"/>
      <c r="J28" s="106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111"/>
      <c r="B29" s="215" t="s">
        <v>285</v>
      </c>
      <c r="C29" s="210"/>
      <c r="D29" s="155"/>
      <c r="E29" s="156"/>
      <c r="F29" s="106"/>
      <c r="G29" s="156"/>
      <c r="H29" s="155"/>
      <c r="I29" s="106"/>
      <c r="J29" s="106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111"/>
      <c r="B30" s="203"/>
      <c r="C30" s="210"/>
      <c r="D30" s="155"/>
      <c r="E30" s="156"/>
      <c r="F30" s="106"/>
      <c r="G30" s="156"/>
      <c r="H30" s="155"/>
      <c r="I30" s="106"/>
      <c r="J30" s="106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111"/>
      <c r="B31" s="203" t="s">
        <v>286</v>
      </c>
      <c r="C31" s="210"/>
      <c r="D31" s="355">
        <f>18819-8</f>
        <v>18811</v>
      </c>
      <c r="E31" s="141">
        <v>19616</v>
      </c>
      <c r="F31" s="141">
        <v>9108</v>
      </c>
      <c r="G31" s="141"/>
      <c r="H31" s="155"/>
      <c r="I31" s="106"/>
      <c r="J31" s="106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111"/>
      <c r="B32" s="203" t="s">
        <v>287</v>
      </c>
      <c r="C32" s="210"/>
      <c r="D32" s="355">
        <v>187695</v>
      </c>
      <c r="E32" s="141">
        <v>178815</v>
      </c>
      <c r="F32" s="141">
        <v>178448</v>
      </c>
      <c r="G32" s="141"/>
      <c r="H32" s="155"/>
      <c r="I32" s="106"/>
      <c r="J32" s="106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31.5">
      <c r="A33" s="111"/>
      <c r="B33" s="203" t="s">
        <v>368</v>
      </c>
      <c r="C33" s="210"/>
      <c r="D33" s="355">
        <v>10228</v>
      </c>
      <c r="E33" s="141">
        <v>11372</v>
      </c>
      <c r="F33" s="141">
        <v>9217</v>
      </c>
      <c r="G33" s="141"/>
      <c r="H33" s="163"/>
      <c r="I33" s="106"/>
      <c r="J33" s="106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29.25">
      <c r="A34" s="111"/>
      <c r="B34" s="203" t="s">
        <v>288</v>
      </c>
      <c r="C34" s="210"/>
      <c r="D34" s="355">
        <v>17222</v>
      </c>
      <c r="E34" s="141">
        <v>18935</v>
      </c>
      <c r="F34" s="141">
        <v>16406</v>
      </c>
      <c r="G34" s="141"/>
      <c r="H34" s="155"/>
      <c r="I34" s="106"/>
      <c r="J34" s="106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111"/>
      <c r="B35" s="203" t="s">
        <v>289</v>
      </c>
      <c r="C35" s="210"/>
      <c r="D35" s="155">
        <v>601</v>
      </c>
      <c r="E35" s="106">
        <v>790</v>
      </c>
      <c r="F35" s="106">
        <v>501</v>
      </c>
      <c r="G35" s="106"/>
      <c r="H35" s="155"/>
      <c r="I35" s="106"/>
      <c r="J35" s="106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111"/>
      <c r="B36" s="203" t="s">
        <v>290</v>
      </c>
      <c r="C36" s="216"/>
      <c r="D36" s="155">
        <f>884-5</f>
        <v>879</v>
      </c>
      <c r="E36" s="106">
        <v>969</v>
      </c>
      <c r="F36" s="106">
        <v>807</v>
      </c>
      <c r="G36" s="106"/>
      <c r="H36" s="155"/>
      <c r="I36" s="106"/>
      <c r="J36" s="106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>
      <c r="A37" s="111"/>
      <c r="B37" s="203" t="s">
        <v>291</v>
      </c>
      <c r="C37" s="210"/>
      <c r="D37" s="155">
        <v>40</v>
      </c>
      <c r="E37" s="106">
        <v>55</v>
      </c>
      <c r="F37" s="106">
        <v>54</v>
      </c>
      <c r="G37" s="106"/>
      <c r="H37" s="155"/>
      <c r="I37" s="106"/>
      <c r="J37" s="106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">
      <c r="A38" s="111"/>
      <c r="B38" s="203" t="s">
        <v>292</v>
      </c>
      <c r="C38" s="211"/>
      <c r="D38" s="355">
        <v>6574</v>
      </c>
      <c r="E38" s="141">
        <v>9700</v>
      </c>
      <c r="F38" s="141">
        <v>6489</v>
      </c>
      <c r="G38" s="141"/>
      <c r="H38" s="155">
        <v>5</v>
      </c>
      <c r="I38" s="106">
        <v>227</v>
      </c>
      <c r="J38" s="106">
        <v>5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5">
      <c r="A39" s="111"/>
      <c r="B39" s="203" t="s">
        <v>293</v>
      </c>
      <c r="C39" s="210"/>
      <c r="D39" s="355">
        <v>2160</v>
      </c>
      <c r="E39" s="106">
        <v>2145</v>
      </c>
      <c r="F39" s="106">
        <v>413</v>
      </c>
      <c r="G39" s="106"/>
      <c r="H39" s="155"/>
      <c r="I39" s="106"/>
      <c r="J39" s="106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5">
      <c r="A40" s="111"/>
      <c r="B40" s="203" t="s">
        <v>294</v>
      </c>
      <c r="C40" s="210"/>
      <c r="D40" s="355">
        <v>6398</v>
      </c>
      <c r="E40" s="141">
        <v>6572</v>
      </c>
      <c r="F40" s="141">
        <v>7702</v>
      </c>
      <c r="G40" s="141"/>
      <c r="H40" s="155"/>
      <c r="I40" s="106"/>
      <c r="J40" s="106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5.75" thickBot="1">
      <c r="A41" s="111"/>
      <c r="B41" s="203"/>
      <c r="C41" s="210"/>
      <c r="D41" s="358"/>
      <c r="E41" s="154"/>
      <c r="F41" s="154"/>
      <c r="G41" s="161"/>
      <c r="H41" s="358"/>
      <c r="I41" s="154"/>
      <c r="J41" s="154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thickBot="1">
      <c r="A42" s="111"/>
      <c r="B42" s="215" t="s">
        <v>295</v>
      </c>
      <c r="C42" s="215"/>
      <c r="D42" s="356">
        <f>SUM(D31:D41)</f>
        <v>250608</v>
      </c>
      <c r="E42" s="160">
        <v>248969</v>
      </c>
      <c r="F42" s="160">
        <v>229145</v>
      </c>
      <c r="G42" s="160"/>
      <c r="H42" s="376">
        <f>H38</f>
        <v>5</v>
      </c>
      <c r="I42" s="154">
        <v>227</v>
      </c>
      <c r="J42" s="154">
        <v>5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 thickBot="1">
      <c r="A43" s="111"/>
      <c r="B43" s="211"/>
      <c r="C43" s="210"/>
      <c r="D43" s="358"/>
      <c r="E43" s="154"/>
      <c r="F43" s="154"/>
      <c r="G43" s="161"/>
      <c r="H43" s="358"/>
      <c r="I43" s="154"/>
      <c r="J43" s="154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5.75" thickBot="1">
      <c r="A44" s="111"/>
      <c r="B44" s="215" t="s">
        <v>296</v>
      </c>
      <c r="C44" s="210"/>
      <c r="D44" s="366">
        <v>33102</v>
      </c>
      <c r="E44" s="162">
        <v>30467</v>
      </c>
      <c r="F44" s="162">
        <v>29499</v>
      </c>
      <c r="G44" s="162"/>
      <c r="H44" s="366">
        <f>H27-H42</f>
        <v>10496</v>
      </c>
      <c r="I44" s="162">
        <v>9134</v>
      </c>
      <c r="J44" s="162">
        <v>9786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5.75" thickTop="1">
      <c r="A45" s="111"/>
      <c r="B45" s="211"/>
      <c r="C45" s="210"/>
      <c r="D45" s="155"/>
      <c r="E45" s="156"/>
      <c r="F45" s="106"/>
      <c r="G45" s="156"/>
      <c r="H45" s="155"/>
      <c r="I45" s="106"/>
      <c r="J45" s="106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>
      <c r="A46" s="111"/>
      <c r="B46" s="191" t="s">
        <v>297</v>
      </c>
      <c r="C46" s="217"/>
      <c r="D46" s="155"/>
      <c r="E46" s="156"/>
      <c r="F46" s="106"/>
      <c r="G46" s="156"/>
      <c r="H46" s="163"/>
      <c r="I46" s="106"/>
      <c r="J46" s="106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5">
      <c r="A47" s="111"/>
      <c r="B47" s="211"/>
      <c r="C47" s="210"/>
      <c r="D47" s="155"/>
      <c r="E47" s="156"/>
      <c r="F47" s="106"/>
      <c r="G47" s="156"/>
      <c r="H47" s="155"/>
      <c r="I47" s="106"/>
      <c r="J47" s="106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5">
      <c r="A48" s="111"/>
      <c r="B48" s="203" t="s">
        <v>124</v>
      </c>
      <c r="C48" s="210"/>
      <c r="D48" s="355">
        <v>8780</v>
      </c>
      <c r="E48" s="141">
        <v>8775</v>
      </c>
      <c r="F48" s="141">
        <v>8435</v>
      </c>
      <c r="G48" s="141"/>
      <c r="H48" s="355">
        <v>8780</v>
      </c>
      <c r="I48" s="141">
        <v>8775</v>
      </c>
      <c r="J48" s="141">
        <v>8435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">
      <c r="A49" s="111"/>
      <c r="B49" s="203" t="s">
        <v>298</v>
      </c>
      <c r="C49" s="210"/>
      <c r="D49" s="357">
        <v>-84</v>
      </c>
      <c r="E49" s="140">
        <v>-84</v>
      </c>
      <c r="F49" s="140">
        <v>-114</v>
      </c>
      <c r="G49" s="106"/>
      <c r="H49" s="155"/>
      <c r="I49" s="106"/>
      <c r="J49" s="106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">
      <c r="A50" s="111"/>
      <c r="B50" s="203" t="s">
        <v>299</v>
      </c>
      <c r="C50" s="210"/>
      <c r="D50" s="355">
        <v>7084</v>
      </c>
      <c r="E50" s="141">
        <v>7595</v>
      </c>
      <c r="F50" s="141">
        <v>6879</v>
      </c>
      <c r="G50" s="141"/>
      <c r="H50" s="155">
        <v>79</v>
      </c>
      <c r="I50" s="106">
        <v>71</v>
      </c>
      <c r="J50" s="106">
        <v>71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">
      <c r="A51" s="111"/>
      <c r="B51" s="203" t="s">
        <v>300</v>
      </c>
      <c r="C51" s="210"/>
      <c r="D51" s="355">
        <v>10819</v>
      </c>
      <c r="E51" s="141">
        <v>10138</v>
      </c>
      <c r="F51" s="141">
        <v>10173</v>
      </c>
      <c r="G51" s="141"/>
      <c r="H51" s="355">
        <v>1637</v>
      </c>
      <c r="I51" s="141">
        <v>288</v>
      </c>
      <c r="J51" s="141">
        <v>1280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.75" thickBot="1">
      <c r="A52" s="111"/>
      <c r="B52" s="211"/>
      <c r="C52" s="203"/>
      <c r="D52" s="358"/>
      <c r="E52" s="154"/>
      <c r="F52" s="154"/>
      <c r="G52" s="161"/>
      <c r="H52" s="358"/>
      <c r="I52" s="154"/>
      <c r="J52" s="154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.75" thickBot="1">
      <c r="A53" s="111"/>
      <c r="B53" s="215" t="s">
        <v>301</v>
      </c>
      <c r="C53" s="203"/>
      <c r="D53" s="356">
        <v>26599</v>
      </c>
      <c r="E53" s="160">
        <v>26424</v>
      </c>
      <c r="F53" s="160">
        <v>25373</v>
      </c>
      <c r="G53" s="160"/>
      <c r="H53" s="356">
        <f>SUM(H48:H51)</f>
        <v>10496</v>
      </c>
      <c r="I53" s="160">
        <v>9134</v>
      </c>
      <c r="J53" s="160">
        <v>9786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5">
      <c r="A54" s="111"/>
      <c r="B54" s="211"/>
      <c r="C54" s="210"/>
      <c r="D54" s="155"/>
      <c r="E54" s="106"/>
      <c r="F54" s="106"/>
      <c r="G54" s="156"/>
      <c r="H54" s="163"/>
      <c r="I54" s="106"/>
      <c r="J54" s="106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5">
      <c r="A55" s="111"/>
      <c r="B55" s="203" t="s">
        <v>302</v>
      </c>
      <c r="C55" s="210"/>
      <c r="D55" s="355">
        <v>6503</v>
      </c>
      <c r="E55" s="141">
        <v>4043</v>
      </c>
      <c r="F55" s="141">
        <v>4126</v>
      </c>
      <c r="G55" s="141"/>
      <c r="H55" s="163"/>
      <c r="I55" s="106"/>
      <c r="J55" s="106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5.75" thickBot="1">
      <c r="A56" s="111"/>
      <c r="B56" s="203"/>
      <c r="C56" s="203"/>
      <c r="D56" s="358"/>
      <c r="E56" s="154"/>
      <c r="F56" s="154"/>
      <c r="G56" s="161"/>
      <c r="H56" s="311"/>
      <c r="I56" s="154"/>
      <c r="J56" s="154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5.75" thickBot="1">
      <c r="A57" s="111"/>
      <c r="B57" s="215" t="s">
        <v>303</v>
      </c>
      <c r="C57" s="203"/>
      <c r="D57" s="366">
        <v>33102</v>
      </c>
      <c r="E57" s="162">
        <v>30467</v>
      </c>
      <c r="F57" s="162">
        <v>29499</v>
      </c>
      <c r="G57" s="162"/>
      <c r="H57" s="366">
        <f>H53</f>
        <v>10496</v>
      </c>
      <c r="I57" s="162">
        <v>9134</v>
      </c>
      <c r="J57" s="162">
        <v>9786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5.75" thickTop="1">
      <c r="A58" s="111"/>
      <c r="B58" s="211"/>
      <c r="C58" s="210"/>
      <c r="D58" s="163"/>
      <c r="E58" s="156"/>
      <c r="F58" s="106"/>
      <c r="G58" s="156"/>
      <c r="H58" s="163"/>
      <c r="I58" s="106"/>
      <c r="J58" s="106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5">
      <c r="A59" s="111"/>
      <c r="B59" s="191" t="s">
        <v>304</v>
      </c>
      <c r="C59" s="191"/>
      <c r="D59" s="163"/>
      <c r="E59" s="156"/>
      <c r="F59" s="106"/>
      <c r="G59" s="156"/>
      <c r="H59" s="163"/>
      <c r="I59" s="106"/>
      <c r="J59" s="106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5">
      <c r="A60" s="111"/>
      <c r="B60" s="180" t="s">
        <v>376</v>
      </c>
      <c r="C60" s="210"/>
      <c r="D60" s="355">
        <v>16031</v>
      </c>
      <c r="E60" s="141">
        <v>15616</v>
      </c>
      <c r="F60" s="141">
        <v>15711</v>
      </c>
      <c r="G60" s="141"/>
      <c r="H60" s="163"/>
      <c r="I60" s="156"/>
      <c r="J60" s="156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5">
      <c r="A61" s="111"/>
      <c r="B61" s="180" t="s">
        <v>375</v>
      </c>
      <c r="C61" s="210"/>
      <c r="D61" s="355">
        <v>95918</v>
      </c>
      <c r="E61" s="141">
        <v>96431</v>
      </c>
      <c r="F61" s="141">
        <v>82496</v>
      </c>
      <c r="G61" s="141"/>
      <c r="H61" s="163"/>
      <c r="I61" s="156"/>
      <c r="J61" s="156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5.75" thickBot="1">
      <c r="A62" s="111"/>
      <c r="B62" s="203" t="s">
        <v>305</v>
      </c>
      <c r="C62" s="210"/>
      <c r="D62" s="356">
        <v>1347519</v>
      </c>
      <c r="E62" s="160">
        <v>1484518</v>
      </c>
      <c r="F62" s="160">
        <v>1396855</v>
      </c>
      <c r="G62" s="224"/>
      <c r="H62" s="163"/>
      <c r="I62" s="156"/>
      <c r="J62" s="156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5">
      <c r="A63" s="111"/>
      <c r="B63" s="203"/>
      <c r="C63" s="210"/>
      <c r="D63" s="163"/>
      <c r="E63" s="156"/>
      <c r="F63" s="218"/>
      <c r="G63" s="156"/>
      <c r="H63" s="163"/>
      <c r="I63" s="156"/>
      <c r="J63" s="156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5">
      <c r="A64" s="111"/>
      <c r="B64" s="203"/>
      <c r="C64" s="210"/>
      <c r="D64" s="163"/>
      <c r="E64" s="156"/>
      <c r="F64" s="218"/>
      <c r="G64" s="156"/>
      <c r="H64" s="163"/>
      <c r="I64" s="156"/>
      <c r="J64" s="156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5">
      <c r="A65" s="111"/>
      <c r="B65" s="191" t="s">
        <v>369</v>
      </c>
      <c r="C65" s="210"/>
      <c r="D65" s="163"/>
      <c r="E65" s="211"/>
      <c r="F65" s="211"/>
      <c r="G65" s="163"/>
      <c r="H65" s="163"/>
      <c r="I65" s="156"/>
      <c r="J65" s="156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5">
      <c r="A66" s="111"/>
      <c r="B66" s="203" t="s">
        <v>306</v>
      </c>
      <c r="C66" s="210"/>
      <c r="D66" s="163"/>
      <c r="E66" s="211"/>
      <c r="F66" s="211"/>
      <c r="G66" s="205"/>
      <c r="H66" s="163"/>
      <c r="I66" s="156"/>
      <c r="J66" s="156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29.25">
      <c r="A67" s="111"/>
      <c r="B67" s="219" t="s">
        <v>307</v>
      </c>
      <c r="C67" s="210"/>
      <c r="D67" s="155">
        <v>11.25</v>
      </c>
      <c r="E67" s="211">
        <v>11.18</v>
      </c>
      <c r="F67" s="211">
        <v>10.85</v>
      </c>
      <c r="G67" s="205"/>
      <c r="H67" s="364">
        <v>4.44</v>
      </c>
      <c r="I67" s="239">
        <v>3.85</v>
      </c>
      <c r="J67" s="239">
        <v>4.18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43.5">
      <c r="A68" s="111"/>
      <c r="B68" s="220" t="s">
        <v>308</v>
      </c>
      <c r="C68" s="210"/>
      <c r="D68" s="155">
        <v>11.04</v>
      </c>
      <c r="E68" s="211">
        <v>10.97</v>
      </c>
      <c r="F68" s="211">
        <v>10.65</v>
      </c>
      <c r="G68" s="205"/>
      <c r="H68" s="364">
        <v>4.38</v>
      </c>
      <c r="I68" s="239">
        <v>3.82</v>
      </c>
      <c r="J68" s="239">
        <v>4.11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5.75" thickBot="1">
      <c r="A69" s="111"/>
      <c r="B69" s="221"/>
      <c r="C69" s="222"/>
      <c r="D69" s="158"/>
      <c r="E69" s="223"/>
      <c r="F69" s="223"/>
      <c r="G69" s="223"/>
      <c r="H69" s="312"/>
      <c r="I69" s="223"/>
      <c r="J69" s="223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5" thickTop="1">
      <c r="A70" s="111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4.25">
      <c r="A71" s="11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4.25">
      <c r="A72" s="11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4.25">
      <c r="A73" s="11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 ht="14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 ht="14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0:31" ht="14.25"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0:31" ht="14.25"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0:31" ht="14.25"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0:31" ht="14.25"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0:31" ht="14.25"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0:31" ht="14.25"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0:31" ht="14.25"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0:31" ht="14.25"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0:31" ht="14.25"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0:31" ht="14.25"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0:31" ht="14.25"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0:31" ht="14.25"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</row>
    <row r="123" spans="10:31" ht="14.25"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0:31" ht="14.25"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</row>
    <row r="125" spans="10:31" ht="14.25"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0:31" ht="14.25"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</row>
    <row r="127" spans="10:31" ht="14.25"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</row>
    <row r="128" spans="10:31" ht="14.25"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0:31" ht="14.25"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</row>
    <row r="130" spans="10:31" ht="14.25"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</row>
    <row r="131" spans="10:31" ht="14.25"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0:31" ht="14.25"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0:31" ht="14.25"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0:31" ht="14.25"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0:31" ht="14.25"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0:31" ht="14.25"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0:31" ht="14.25"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0:31" ht="14.25"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</row>
    <row r="139" spans="10:31" ht="14.25"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</row>
    <row r="140" spans="10:31" ht="14.25"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0:31" ht="14.25"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0:31" ht="14.25"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0:31" ht="14.25"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0:31" ht="14.25"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0:31" ht="14.25"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0:31" ht="14.25"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0:31" ht="14.25"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0:31" ht="14.25"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0:31" ht="14.25"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0:31" ht="14.25"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0:31" ht="14.25"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0:31" ht="14.25"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0:31" ht="14.25"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0:31" ht="14.25"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0:31" ht="14.25"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0:31" ht="14.25"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</row>
    <row r="157" spans="10:31" ht="14.25"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</row>
    <row r="158" spans="10:31" ht="14.25"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</row>
    <row r="159" spans="10:31" ht="14.25"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</row>
    <row r="160" spans="10:31" ht="14.25"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</row>
    <row r="161" spans="10:31" ht="14.25"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</row>
    <row r="162" spans="10:31" ht="14.25"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</row>
    <row r="163" spans="10:31" ht="14.25"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</row>
    <row r="164" spans="10:31" ht="14.25"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</row>
    <row r="165" spans="10:31" ht="14.25"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0:31" ht="14.25"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0:31" ht="14.25"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</row>
    <row r="168" spans="10:31" ht="14.25"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</row>
    <row r="169" spans="10:31" ht="14.25"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</row>
    <row r="170" spans="10:31" ht="14.25"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</row>
    <row r="171" spans="10:31" ht="14.25"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0:31" ht="14.25"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0:31" ht="14.25"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0:31" ht="14.25"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0:31" ht="14.25"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0:31" ht="14.25"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0:31" ht="14.25"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0:31" ht="14.25"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0:31" ht="14.25"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0:31" ht="14.25"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0:31" ht="14.25"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0:31" ht="14.25"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0:31" ht="14.25"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0:31" ht="14.25"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</sheetData>
  <mergeCells count="3">
    <mergeCell ref="H4:J4"/>
    <mergeCell ref="A2:C2"/>
    <mergeCell ref="D4:F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zoomScale="80" zoomScaleNormal="80" workbookViewId="0" topLeftCell="A1">
      <pane xSplit="1" ySplit="5" topLeftCell="B6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59" bestFit="1" customWidth="1"/>
    <col min="4" max="4" width="2.28125" style="259" customWidth="1"/>
    <col min="5" max="5" width="9.421875" style="259" bestFit="1" customWidth="1"/>
    <col min="8" max="11" width="9.140625" style="67" customWidth="1"/>
  </cols>
  <sheetData>
    <row r="1" spans="1:20" s="42" customFormat="1" ht="20.25">
      <c r="A1" s="41" t="s">
        <v>354</v>
      </c>
      <c r="C1" s="256"/>
      <c r="D1" s="257"/>
      <c r="E1" s="25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01" t="s">
        <v>85</v>
      </c>
      <c r="B2" s="401"/>
      <c r="C2" s="401"/>
      <c r="D2" s="258"/>
      <c r="E2" s="258"/>
      <c r="O2" s="45"/>
      <c r="P2" s="45"/>
      <c r="T2" s="45"/>
    </row>
    <row r="3" spans="1:6" ht="15" thickBot="1">
      <c r="A3" s="81"/>
      <c r="B3" s="81"/>
      <c r="F3" s="81"/>
    </row>
    <row r="4" spans="1:11" ht="15.75" thickTop="1">
      <c r="A4" s="81"/>
      <c r="B4" s="416" t="s">
        <v>309</v>
      </c>
      <c r="C4" s="235" t="s">
        <v>396</v>
      </c>
      <c r="D4" s="414"/>
      <c r="E4" s="235" t="s">
        <v>396</v>
      </c>
      <c r="H4"/>
      <c r="I4"/>
      <c r="J4"/>
      <c r="K4"/>
    </row>
    <row r="5" spans="1:11" ht="15.75" thickBot="1">
      <c r="A5" s="81"/>
      <c r="B5" s="417"/>
      <c r="C5" s="265">
        <v>2010</v>
      </c>
      <c r="D5" s="415"/>
      <c r="E5" s="265">
        <v>2009</v>
      </c>
      <c r="H5"/>
      <c r="I5"/>
      <c r="J5"/>
      <c r="K5"/>
    </row>
    <row r="6" spans="1:11" ht="15.75" thickTop="1">
      <c r="A6" s="81"/>
      <c r="B6" s="225"/>
      <c r="C6" s="300"/>
      <c r="D6" s="260"/>
      <c r="E6" s="110"/>
      <c r="H6"/>
      <c r="I6"/>
      <c r="J6"/>
      <c r="K6"/>
    </row>
    <row r="7" spans="1:11" ht="15">
      <c r="A7" s="81"/>
      <c r="B7" s="226" t="s">
        <v>310</v>
      </c>
      <c r="C7" s="252"/>
      <c r="D7" s="250"/>
      <c r="E7" s="72"/>
      <c r="H7"/>
      <c r="I7"/>
      <c r="J7"/>
      <c r="K7"/>
    </row>
    <row r="8" spans="1:11" ht="15">
      <c r="A8" s="81"/>
      <c r="B8" s="227" t="s">
        <v>311</v>
      </c>
      <c r="C8" s="357">
        <v>1860</v>
      </c>
      <c r="D8" s="250"/>
      <c r="E8" s="72">
        <v>2228</v>
      </c>
      <c r="H8"/>
      <c r="I8"/>
      <c r="J8"/>
      <c r="K8"/>
    </row>
    <row r="9" spans="1:11" ht="15">
      <c r="A9" s="81"/>
      <c r="B9" s="225"/>
      <c r="C9" s="357"/>
      <c r="D9" s="250"/>
      <c r="E9" s="72"/>
      <c r="H9"/>
      <c r="I9"/>
      <c r="J9"/>
      <c r="K9"/>
    </row>
    <row r="10" spans="1:11" ht="15">
      <c r="A10" s="81"/>
      <c r="B10" s="228" t="s">
        <v>312</v>
      </c>
      <c r="C10" s="357"/>
      <c r="D10" s="250"/>
      <c r="E10" s="72"/>
      <c r="H10"/>
      <c r="I10"/>
      <c r="J10"/>
      <c r="K10"/>
    </row>
    <row r="11" spans="1:11" ht="15">
      <c r="A11" s="81"/>
      <c r="B11" s="227" t="s">
        <v>8</v>
      </c>
      <c r="C11" s="357">
        <v>911</v>
      </c>
      <c r="D11" s="250"/>
      <c r="E11" s="72">
        <v>1552</v>
      </c>
      <c r="H11"/>
      <c r="I11"/>
      <c r="J11"/>
      <c r="K11"/>
    </row>
    <row r="12" spans="1:11" ht="15">
      <c r="A12" s="81"/>
      <c r="B12" s="227" t="s">
        <v>251</v>
      </c>
      <c r="C12" s="357">
        <v>193</v>
      </c>
      <c r="D12" s="250"/>
      <c r="E12" s="72">
        <v>195</v>
      </c>
      <c r="H12"/>
      <c r="I12"/>
      <c r="J12"/>
      <c r="K12"/>
    </row>
    <row r="13" spans="1:11" ht="15">
      <c r="A13" s="81"/>
      <c r="B13" s="227" t="s">
        <v>372</v>
      </c>
      <c r="C13" s="357">
        <v>1018</v>
      </c>
      <c r="D13" s="250"/>
      <c r="E13" s="72" t="s">
        <v>241</v>
      </c>
      <c r="H13"/>
      <c r="I13"/>
      <c r="J13"/>
      <c r="K13"/>
    </row>
    <row r="14" spans="1:11" ht="15">
      <c r="A14" s="81"/>
      <c r="B14" s="227" t="s">
        <v>72</v>
      </c>
      <c r="C14" s="357">
        <v>-102</v>
      </c>
      <c r="D14" s="250"/>
      <c r="E14" s="72">
        <v>-66</v>
      </c>
      <c r="H14"/>
      <c r="I14"/>
      <c r="J14"/>
      <c r="K14"/>
    </row>
    <row r="15" spans="1:11" ht="15">
      <c r="A15" s="81"/>
      <c r="B15" s="227" t="s">
        <v>313</v>
      </c>
      <c r="C15" s="357">
        <v>-103</v>
      </c>
      <c r="D15" s="250"/>
      <c r="E15" s="72">
        <v>-13</v>
      </c>
      <c r="H15"/>
      <c r="I15"/>
      <c r="J15"/>
      <c r="K15"/>
    </row>
    <row r="16" spans="1:11" ht="15">
      <c r="A16" s="81"/>
      <c r="B16" s="227" t="s">
        <v>314</v>
      </c>
      <c r="C16" s="357">
        <v>-310</v>
      </c>
      <c r="D16" s="250"/>
      <c r="E16" s="72">
        <v>-254</v>
      </c>
      <c r="H16"/>
      <c r="I16"/>
      <c r="J16"/>
      <c r="K16"/>
    </row>
    <row r="17" spans="1:11" ht="15.75" thickBot="1">
      <c r="A17" s="81"/>
      <c r="B17" s="227" t="s">
        <v>73</v>
      </c>
      <c r="C17" s="357">
        <f>459-5</f>
        <v>454</v>
      </c>
      <c r="D17" s="250"/>
      <c r="E17" s="72">
        <v>285</v>
      </c>
      <c r="H17"/>
      <c r="I17"/>
      <c r="J17"/>
      <c r="K17"/>
    </row>
    <row r="18" spans="1:11" ht="15">
      <c r="A18" s="81"/>
      <c r="B18" s="227" t="s">
        <v>315</v>
      </c>
      <c r="C18" s="367">
        <f>SUM(C8:C17)</f>
        <v>3921</v>
      </c>
      <c r="D18" s="250"/>
      <c r="E18" s="261">
        <v>3927</v>
      </c>
      <c r="H18"/>
      <c r="I18"/>
      <c r="J18"/>
      <c r="K18"/>
    </row>
    <row r="19" spans="1:11" ht="15">
      <c r="A19" s="81"/>
      <c r="B19" s="225"/>
      <c r="C19" s="357"/>
      <c r="D19" s="250"/>
      <c r="E19" s="72"/>
      <c r="H19"/>
      <c r="I19"/>
      <c r="J19"/>
      <c r="K19"/>
    </row>
    <row r="20" spans="1:11" ht="15">
      <c r="A20" s="81"/>
      <c r="B20" s="229" t="s">
        <v>316</v>
      </c>
      <c r="C20" s="357"/>
      <c r="D20" s="250"/>
      <c r="E20" s="72"/>
      <c r="H20"/>
      <c r="I20"/>
      <c r="J20"/>
      <c r="K20"/>
    </row>
    <row r="21" spans="1:11" ht="15">
      <c r="A21" s="81"/>
      <c r="B21" s="227" t="s">
        <v>317</v>
      </c>
      <c r="C21" s="357">
        <f>9711-8</f>
        <v>9703</v>
      </c>
      <c r="D21" s="250"/>
      <c r="E21" s="72">
        <v>87</v>
      </c>
      <c r="H21"/>
      <c r="I21"/>
      <c r="J21"/>
      <c r="K21"/>
    </row>
    <row r="22" spans="1:11" ht="15">
      <c r="A22" s="81"/>
      <c r="B22" s="227" t="s">
        <v>287</v>
      </c>
      <c r="C22" s="357">
        <v>9247</v>
      </c>
      <c r="D22" s="250"/>
      <c r="E22" s="72">
        <v>15089</v>
      </c>
      <c r="H22"/>
      <c r="I22"/>
      <c r="J22"/>
      <c r="K22"/>
    </row>
    <row r="23" spans="1:11" ht="15">
      <c r="A23" s="81"/>
      <c r="B23" s="227" t="s">
        <v>318</v>
      </c>
      <c r="C23" s="357">
        <v>1011</v>
      </c>
      <c r="D23" s="250"/>
      <c r="E23" s="72">
        <v>-2065</v>
      </c>
      <c r="H23"/>
      <c r="I23"/>
      <c r="J23"/>
      <c r="K23"/>
    </row>
    <row r="24" spans="1:11" ht="15">
      <c r="A24" s="81"/>
      <c r="B24" s="227" t="s">
        <v>319</v>
      </c>
      <c r="C24" s="357">
        <v>708</v>
      </c>
      <c r="D24" s="250"/>
      <c r="E24" s="72">
        <v>-15960</v>
      </c>
      <c r="H24"/>
      <c r="I24"/>
      <c r="J24"/>
      <c r="K24"/>
    </row>
    <row r="25" spans="1:11" ht="15">
      <c r="A25" s="81"/>
      <c r="B25" s="227" t="s">
        <v>320</v>
      </c>
      <c r="C25" s="357">
        <v>1405</v>
      </c>
      <c r="D25" s="250"/>
      <c r="E25" s="72">
        <v>307</v>
      </c>
      <c r="H25"/>
      <c r="I25"/>
      <c r="J25"/>
      <c r="K25"/>
    </row>
    <row r="26" spans="1:11" ht="15">
      <c r="A26" s="81"/>
      <c r="B26" s="225"/>
      <c r="C26" s="357"/>
      <c r="D26" s="250"/>
      <c r="E26" s="72"/>
      <c r="H26"/>
      <c r="I26"/>
      <c r="J26"/>
      <c r="K26"/>
    </row>
    <row r="27" spans="1:11" ht="15">
      <c r="A27" s="81"/>
      <c r="B27" s="228" t="s">
        <v>321</v>
      </c>
      <c r="C27" s="357"/>
      <c r="D27" s="250"/>
      <c r="E27" s="72"/>
      <c r="H27"/>
      <c r="I27"/>
      <c r="J27"/>
      <c r="K27"/>
    </row>
    <row r="28" spans="1:11" ht="15">
      <c r="A28" s="81"/>
      <c r="B28" s="227" t="s">
        <v>322</v>
      </c>
      <c r="C28" s="357">
        <v>-2857</v>
      </c>
      <c r="D28" s="250"/>
      <c r="E28" s="72">
        <v>-122</v>
      </c>
      <c r="H28"/>
      <c r="I28"/>
      <c r="J28"/>
      <c r="K28"/>
    </row>
    <row r="29" spans="1:11" ht="15">
      <c r="A29" s="81"/>
      <c r="B29" s="227" t="s">
        <v>271</v>
      </c>
      <c r="C29" s="357">
        <v>4414</v>
      </c>
      <c r="D29" s="250"/>
      <c r="E29" s="72">
        <v>-1163</v>
      </c>
      <c r="H29"/>
      <c r="I29"/>
      <c r="J29"/>
      <c r="K29"/>
    </row>
    <row r="30" spans="1:11" ht="15">
      <c r="A30" s="81"/>
      <c r="B30" s="227" t="s">
        <v>272</v>
      </c>
      <c r="C30" s="357">
        <v>1895</v>
      </c>
      <c r="D30" s="250"/>
      <c r="E30" s="72">
        <v>-1749</v>
      </c>
      <c r="H30"/>
      <c r="I30"/>
      <c r="J30"/>
      <c r="K30"/>
    </row>
    <row r="31" spans="1:11" ht="15">
      <c r="A31" s="81"/>
      <c r="B31" s="227" t="s">
        <v>323</v>
      </c>
      <c r="C31" s="357">
        <v>1078</v>
      </c>
      <c r="D31" s="250"/>
      <c r="E31" s="72">
        <v>-1856</v>
      </c>
      <c r="H31"/>
      <c r="I31"/>
      <c r="J31"/>
      <c r="K31"/>
    </row>
    <row r="32" spans="1:11" ht="15">
      <c r="A32" s="81"/>
      <c r="B32" s="227" t="s">
        <v>324</v>
      </c>
      <c r="C32" s="357">
        <v>-22521</v>
      </c>
      <c r="D32" s="250"/>
      <c r="E32" s="72">
        <v>-5579</v>
      </c>
      <c r="H32"/>
      <c r="I32"/>
      <c r="J32"/>
      <c r="K32"/>
    </row>
    <row r="33" spans="1:11" ht="15">
      <c r="A33" s="81"/>
      <c r="B33" s="227" t="s">
        <v>275</v>
      </c>
      <c r="C33" s="357">
        <v>-529</v>
      </c>
      <c r="D33" s="250"/>
      <c r="E33" s="72">
        <v>-2746</v>
      </c>
      <c r="H33"/>
      <c r="I33"/>
      <c r="J33"/>
      <c r="K33"/>
    </row>
    <row r="34" spans="1:11" ht="15">
      <c r="A34" s="81"/>
      <c r="B34" s="227" t="s">
        <v>283</v>
      </c>
      <c r="C34" s="357">
        <f>-2129-117</f>
        <v>-2246</v>
      </c>
      <c r="D34" s="250"/>
      <c r="E34" s="72">
        <v>17241</v>
      </c>
      <c r="H34"/>
      <c r="I34"/>
      <c r="J34"/>
      <c r="K34"/>
    </row>
    <row r="35" spans="1:11" ht="15">
      <c r="A35" s="81"/>
      <c r="B35" s="225"/>
      <c r="C35" s="357"/>
      <c r="D35" s="250"/>
      <c r="E35" s="72"/>
      <c r="H35"/>
      <c r="I35"/>
      <c r="J35"/>
      <c r="K35"/>
    </row>
    <row r="36" spans="1:11" ht="15">
      <c r="A36" s="81"/>
      <c r="B36" s="227" t="s">
        <v>325</v>
      </c>
      <c r="C36" s="357">
        <v>-382</v>
      </c>
      <c r="D36" s="250"/>
      <c r="E36" s="72">
        <v>-321</v>
      </c>
      <c r="H36"/>
      <c r="I36"/>
      <c r="J36"/>
      <c r="K36"/>
    </row>
    <row r="37" spans="1:11" ht="15.75" thickBot="1">
      <c r="A37" s="81"/>
      <c r="B37" s="225"/>
      <c r="C37" s="368"/>
      <c r="D37" s="250"/>
      <c r="E37" s="242"/>
      <c r="H37"/>
      <c r="I37"/>
      <c r="J37"/>
      <c r="K37"/>
    </row>
    <row r="38" spans="1:11" ht="15.75" thickBot="1">
      <c r="A38" s="81"/>
      <c r="B38" s="226" t="s">
        <v>398</v>
      </c>
      <c r="C38" s="368">
        <f>SUM(C18:C37)</f>
        <v>4847</v>
      </c>
      <c r="D38" s="250"/>
      <c r="E38" s="242">
        <v>5090</v>
      </c>
      <c r="H38"/>
      <c r="I38"/>
      <c r="J38"/>
      <c r="K38"/>
    </row>
    <row r="39" spans="1:11" ht="15">
      <c r="A39" s="81"/>
      <c r="B39" s="225"/>
      <c r="C39" s="340"/>
      <c r="D39" s="250"/>
      <c r="E39" s="72"/>
      <c r="H39"/>
      <c r="I39"/>
      <c r="J39"/>
      <c r="K39"/>
    </row>
    <row r="40" spans="1:11" ht="15">
      <c r="A40" s="81"/>
      <c r="B40" s="226" t="s">
        <v>326</v>
      </c>
      <c r="C40" s="340"/>
      <c r="D40" s="250"/>
      <c r="E40" s="72"/>
      <c r="H40"/>
      <c r="I40"/>
      <c r="J40"/>
      <c r="K40"/>
    </row>
    <row r="41" spans="1:11" ht="15">
      <c r="A41" s="81"/>
      <c r="B41" s="227" t="s">
        <v>404</v>
      </c>
      <c r="C41" s="357">
        <f>19+117</f>
        <v>136</v>
      </c>
      <c r="D41" s="250"/>
      <c r="E41" s="72" t="s">
        <v>241</v>
      </c>
      <c r="H41"/>
      <c r="I41"/>
      <c r="J41"/>
      <c r="K41"/>
    </row>
    <row r="42" spans="1:11" ht="15">
      <c r="A42" s="81"/>
      <c r="B42" s="227" t="s">
        <v>373</v>
      </c>
      <c r="C42" s="357">
        <v>-75</v>
      </c>
      <c r="D42" s="250"/>
      <c r="E42" s="72" t="s">
        <v>241</v>
      </c>
      <c r="H42"/>
      <c r="I42"/>
      <c r="J42"/>
      <c r="K42"/>
    </row>
    <row r="43" spans="1:11" ht="15">
      <c r="A43" s="81"/>
      <c r="B43" s="227" t="s">
        <v>327</v>
      </c>
      <c r="C43" s="357">
        <v>57</v>
      </c>
      <c r="D43" s="250"/>
      <c r="E43" s="72">
        <v>41</v>
      </c>
      <c r="H43"/>
      <c r="I43"/>
      <c r="J43"/>
      <c r="K43"/>
    </row>
    <row r="44" spans="1:11" ht="15">
      <c r="A44" s="81"/>
      <c r="B44" s="227" t="s">
        <v>328</v>
      </c>
      <c r="C44" s="357">
        <v>-176</v>
      </c>
      <c r="D44" s="250"/>
      <c r="E44" s="72">
        <v>-179</v>
      </c>
      <c r="H44"/>
      <c r="I44"/>
      <c r="J44"/>
      <c r="K44"/>
    </row>
    <row r="45" spans="1:11" ht="28.5">
      <c r="A45" s="81"/>
      <c r="B45" s="227" t="s">
        <v>329</v>
      </c>
      <c r="C45" s="357">
        <v>192</v>
      </c>
      <c r="D45" s="250"/>
      <c r="E45" s="72">
        <v>57</v>
      </c>
      <c r="H45"/>
      <c r="I45"/>
      <c r="J45"/>
      <c r="K45"/>
    </row>
    <row r="46" spans="1:11" ht="15.75" thickBot="1">
      <c r="A46" s="81"/>
      <c r="B46" s="230"/>
      <c r="C46" s="368"/>
      <c r="D46" s="250"/>
      <c r="E46" s="242"/>
      <c r="H46"/>
      <c r="I46"/>
      <c r="J46"/>
      <c r="K46"/>
    </row>
    <row r="47" spans="1:11" ht="30.75" thickBot="1">
      <c r="A47" s="81"/>
      <c r="B47" s="231" t="s">
        <v>403</v>
      </c>
      <c r="C47" s="368">
        <f>SUM(C41:C46)</f>
        <v>134</v>
      </c>
      <c r="D47" s="250"/>
      <c r="E47" s="242">
        <v>-81</v>
      </c>
      <c r="H47"/>
      <c r="I47"/>
      <c r="J47"/>
      <c r="K47"/>
    </row>
    <row r="48" spans="1:11" ht="15">
      <c r="A48" s="81"/>
      <c r="B48" s="230"/>
      <c r="C48" s="340"/>
      <c r="D48" s="250"/>
      <c r="E48" s="72"/>
      <c r="H48"/>
      <c r="I48"/>
      <c r="J48"/>
      <c r="K48"/>
    </row>
    <row r="49" spans="1:11" ht="15">
      <c r="A49" s="81"/>
      <c r="B49" s="231" t="s">
        <v>330</v>
      </c>
      <c r="C49" s="340"/>
      <c r="D49" s="250"/>
      <c r="E49" s="72"/>
      <c r="H49"/>
      <c r="I49"/>
      <c r="J49"/>
      <c r="K49"/>
    </row>
    <row r="50" spans="1:11" ht="15">
      <c r="A50" s="81"/>
      <c r="B50" s="232" t="s">
        <v>331</v>
      </c>
      <c r="C50" s="357">
        <v>345</v>
      </c>
      <c r="D50" s="250"/>
      <c r="E50" s="72">
        <v>4220</v>
      </c>
      <c r="H50"/>
      <c r="I50"/>
      <c r="J50"/>
      <c r="K50"/>
    </row>
    <row r="51" spans="1:11" ht="15">
      <c r="A51" s="81"/>
      <c r="B51" s="232" t="s">
        <v>374</v>
      </c>
      <c r="C51" s="357">
        <v>-705</v>
      </c>
      <c r="D51" s="250"/>
      <c r="E51" s="72">
        <v>-1099</v>
      </c>
      <c r="H51"/>
      <c r="I51"/>
      <c r="J51"/>
      <c r="K51"/>
    </row>
    <row r="52" spans="1:11" ht="15">
      <c r="A52" s="81"/>
      <c r="B52" s="227" t="s">
        <v>332</v>
      </c>
      <c r="C52" s="72" t="s">
        <v>241</v>
      </c>
      <c r="D52" s="250"/>
      <c r="E52" s="72">
        <v>-21</v>
      </c>
      <c r="H52"/>
      <c r="I52"/>
      <c r="J52"/>
      <c r="K52"/>
    </row>
    <row r="53" spans="1:11" ht="15">
      <c r="A53" s="81"/>
      <c r="B53" s="227" t="s">
        <v>370</v>
      </c>
      <c r="C53" s="357">
        <v>-986</v>
      </c>
      <c r="D53" s="250"/>
      <c r="E53" s="72">
        <v>-1304</v>
      </c>
      <c r="H53"/>
      <c r="I53"/>
      <c r="J53"/>
      <c r="K53"/>
    </row>
    <row r="54" spans="1:11" ht="15">
      <c r="A54" s="81"/>
      <c r="B54" s="227" t="s">
        <v>333</v>
      </c>
      <c r="C54" s="357">
        <v>-233</v>
      </c>
      <c r="D54" s="250"/>
      <c r="E54" s="72">
        <v>-239</v>
      </c>
      <c r="H54"/>
      <c r="I54"/>
      <c r="J54"/>
      <c r="K54"/>
    </row>
    <row r="55" spans="1:11" ht="15">
      <c r="A55" s="81"/>
      <c r="B55" s="227" t="s">
        <v>399</v>
      </c>
      <c r="C55" s="357">
        <v>2499</v>
      </c>
      <c r="D55" s="250"/>
      <c r="E55" s="239">
        <v>0</v>
      </c>
      <c r="H55"/>
      <c r="I55"/>
      <c r="J55"/>
      <c r="K55"/>
    </row>
    <row r="56" spans="1:11" ht="15.75" thickBot="1">
      <c r="A56" s="81"/>
      <c r="B56" s="227"/>
      <c r="C56" s="368"/>
      <c r="D56" s="250"/>
      <c r="E56" s="242"/>
      <c r="H56"/>
      <c r="I56"/>
      <c r="J56"/>
      <c r="K56"/>
    </row>
    <row r="57" spans="1:11" ht="15.75" thickBot="1">
      <c r="A57" s="81"/>
      <c r="B57" s="226" t="s">
        <v>400</v>
      </c>
      <c r="C57" s="368">
        <f>SUM(C50:C56)</f>
        <v>920</v>
      </c>
      <c r="D57" s="250"/>
      <c r="E57" s="242">
        <v>1557</v>
      </c>
      <c r="H57"/>
      <c r="I57"/>
      <c r="J57"/>
      <c r="K57"/>
    </row>
    <row r="58" spans="1:11" ht="15.75" thickBot="1">
      <c r="A58" s="81"/>
      <c r="B58" s="227" t="s">
        <v>334</v>
      </c>
      <c r="C58" s="368">
        <v>-70</v>
      </c>
      <c r="D58" s="250"/>
      <c r="E58" s="242">
        <v>37</v>
      </c>
      <c r="H58"/>
      <c r="I58"/>
      <c r="J58"/>
      <c r="K58"/>
    </row>
    <row r="59" spans="1:11" ht="15">
      <c r="A59" s="81"/>
      <c r="B59" s="225"/>
      <c r="C59" s="340"/>
      <c r="D59" s="250"/>
      <c r="E59" s="72"/>
      <c r="H59"/>
      <c r="I59"/>
      <c r="J59"/>
      <c r="K59"/>
    </row>
    <row r="60" spans="1:11" ht="30">
      <c r="A60" s="81"/>
      <c r="B60" s="226" t="s">
        <v>335</v>
      </c>
      <c r="C60" s="357">
        <f>C58+C57+C38+C47</f>
        <v>5831</v>
      </c>
      <c r="D60" s="250"/>
      <c r="E60" s="72">
        <v>6603</v>
      </c>
      <c r="H60"/>
      <c r="I60"/>
      <c r="J60"/>
      <c r="K60"/>
    </row>
    <row r="61" spans="1:11" ht="15.75" thickBot="1">
      <c r="A61" s="81"/>
      <c r="B61" s="226" t="s">
        <v>336</v>
      </c>
      <c r="C61" s="357">
        <v>19281</v>
      </c>
      <c r="D61" s="250"/>
      <c r="E61" s="72">
        <v>12678</v>
      </c>
      <c r="H61"/>
      <c r="I61"/>
      <c r="J61"/>
      <c r="K61"/>
    </row>
    <row r="62" spans="1:11" ht="15.75" thickBot="1">
      <c r="A62" s="81"/>
      <c r="B62" s="226" t="s">
        <v>402</v>
      </c>
      <c r="C62" s="369">
        <f>SUM(C60:C61)</f>
        <v>25112</v>
      </c>
      <c r="D62" s="250"/>
      <c r="E62" s="245">
        <v>19281</v>
      </c>
      <c r="H62"/>
      <c r="I62"/>
      <c r="J62"/>
      <c r="K62"/>
    </row>
    <row r="63" spans="1:11" ht="15">
      <c r="A63" s="81"/>
      <c r="B63" s="226"/>
      <c r="C63" s="325"/>
      <c r="D63" s="250"/>
      <c r="E63" s="72"/>
      <c r="H63"/>
      <c r="I63"/>
      <c r="J63"/>
      <c r="K63"/>
    </row>
    <row r="64" spans="1:11" ht="15">
      <c r="A64" s="81"/>
      <c r="B64" s="226"/>
      <c r="C64" s="250"/>
      <c r="D64" s="250"/>
      <c r="E64" s="72"/>
      <c r="H64"/>
      <c r="I64"/>
      <c r="J64"/>
      <c r="K64"/>
    </row>
    <row r="65" spans="1:11" ht="15.75" thickBot="1">
      <c r="A65" s="81"/>
      <c r="B65" s="233"/>
      <c r="C65" s="251"/>
      <c r="D65" s="262"/>
      <c r="E65" s="263"/>
      <c r="H65"/>
      <c r="I65"/>
      <c r="J65"/>
      <c r="K65"/>
    </row>
    <row r="66" spans="3:9" ht="15" thickTop="1">
      <c r="C66" s="264"/>
      <c r="D66" s="264"/>
      <c r="E66" s="264"/>
      <c r="H66"/>
      <c r="I66"/>
    </row>
    <row r="67" spans="3:9" ht="14.25">
      <c r="C67" s="264"/>
      <c r="D67" s="264"/>
      <c r="E67" s="264"/>
      <c r="H67"/>
      <c r="I67"/>
    </row>
    <row r="68" spans="3:9" ht="14.25">
      <c r="C68" s="264"/>
      <c r="D68" s="264"/>
      <c r="E68" s="264"/>
      <c r="H68"/>
      <c r="I68"/>
    </row>
    <row r="69" spans="3:9" ht="14.25">
      <c r="C69" s="264"/>
      <c r="D69" s="264"/>
      <c r="E69" s="264"/>
      <c r="H69"/>
      <c r="I69"/>
    </row>
    <row r="70" spans="3:9" ht="14.25">
      <c r="C70" s="264"/>
      <c r="D70" s="264"/>
      <c r="E70" s="264"/>
      <c r="H70"/>
      <c r="I70"/>
    </row>
    <row r="71" spans="3:9" ht="14.25">
      <c r="C71" s="264"/>
      <c r="D71" s="264"/>
      <c r="E71" s="264"/>
      <c r="H71"/>
      <c r="I71"/>
    </row>
    <row r="72" spans="3:5" ht="14.25">
      <c r="C72" s="264"/>
      <c r="D72" s="264"/>
      <c r="E72" s="264"/>
    </row>
    <row r="73" spans="3:5" ht="14.25">
      <c r="C73" s="264"/>
      <c r="D73" s="264"/>
      <c r="E73" s="264"/>
    </row>
    <row r="74" spans="3:5" ht="14.25">
      <c r="C74" s="264"/>
      <c r="D74" s="264"/>
      <c r="E74" s="264"/>
    </row>
    <row r="75" spans="3:5" ht="14.25">
      <c r="C75" s="264"/>
      <c r="D75" s="264"/>
      <c r="E75" s="264"/>
    </row>
    <row r="76" spans="3:5" ht="14.25">
      <c r="C76" s="264"/>
      <c r="D76" s="264"/>
      <c r="E76" s="264"/>
    </row>
    <row r="77" spans="3:5" ht="14.25">
      <c r="C77" s="264"/>
      <c r="D77" s="264"/>
      <c r="E77" s="264"/>
    </row>
    <row r="78" spans="3:5" ht="14.25">
      <c r="C78" s="264"/>
      <c r="D78" s="264"/>
      <c r="E78" s="264"/>
    </row>
    <row r="79" spans="3:5" ht="14.25">
      <c r="C79" s="264"/>
      <c r="D79" s="264"/>
      <c r="E79" s="264"/>
    </row>
    <row r="80" spans="3:5" ht="14.25">
      <c r="C80" s="264"/>
      <c r="D80" s="264"/>
      <c r="E80" s="264"/>
    </row>
    <row r="81" spans="3:5" ht="14.25">
      <c r="C81" s="264"/>
      <c r="D81" s="264"/>
      <c r="E81" s="264"/>
    </row>
    <row r="82" spans="3:5" ht="14.25">
      <c r="C82" s="264"/>
      <c r="D82" s="264"/>
      <c r="E82" s="264"/>
    </row>
    <row r="83" spans="3:5" ht="14.25">
      <c r="C83" s="264"/>
      <c r="D83" s="264"/>
      <c r="E83" s="264"/>
    </row>
    <row r="84" spans="3:5" ht="14.25">
      <c r="C84" s="264"/>
      <c r="D84" s="264"/>
      <c r="E84" s="264"/>
    </row>
    <row r="85" spans="3:5" ht="14.25">
      <c r="C85" s="264"/>
      <c r="D85" s="264"/>
      <c r="E85" s="264"/>
    </row>
    <row r="86" spans="3:5" ht="14.25">
      <c r="C86" s="264"/>
      <c r="D86" s="264"/>
      <c r="E86" s="264"/>
    </row>
    <row r="87" spans="3:5" ht="14.25">
      <c r="C87" s="264"/>
      <c r="D87" s="264"/>
      <c r="E87" s="264"/>
    </row>
    <row r="88" spans="3:5" ht="14.25">
      <c r="C88" s="264"/>
      <c r="D88" s="264"/>
      <c r="E88" s="264"/>
    </row>
    <row r="89" spans="3:5" ht="14.25">
      <c r="C89" s="264"/>
      <c r="D89" s="264"/>
      <c r="E89" s="264"/>
    </row>
    <row r="90" spans="3:5" ht="14.25">
      <c r="C90" s="264"/>
      <c r="D90" s="264"/>
      <c r="E90" s="264"/>
    </row>
    <row r="91" spans="3:5" ht="14.25">
      <c r="C91" s="264"/>
      <c r="D91" s="264"/>
      <c r="E91" s="264"/>
    </row>
    <row r="92" spans="3:5" ht="14.25">
      <c r="C92" s="264"/>
      <c r="D92" s="264"/>
      <c r="E92" s="264"/>
    </row>
    <row r="93" spans="3:5" ht="14.25">
      <c r="C93" s="264"/>
      <c r="D93" s="264"/>
      <c r="E93" s="264"/>
    </row>
    <row r="94" spans="3:5" ht="14.25">
      <c r="C94" s="264"/>
      <c r="D94" s="264"/>
      <c r="E94" s="264"/>
    </row>
    <row r="95" spans="3:5" ht="14.25">
      <c r="C95" s="264"/>
      <c r="D95" s="264"/>
      <c r="E95" s="264"/>
    </row>
    <row r="96" spans="3:5" ht="14.25">
      <c r="C96" s="264"/>
      <c r="D96" s="264"/>
      <c r="E96" s="264"/>
    </row>
    <row r="97" spans="3:5" ht="14.25">
      <c r="C97" s="264"/>
      <c r="D97" s="264"/>
      <c r="E97" s="264"/>
    </row>
    <row r="98" spans="3:5" ht="14.25">
      <c r="C98" s="264"/>
      <c r="D98" s="264"/>
      <c r="E98" s="264"/>
    </row>
    <row r="99" spans="3:5" ht="14.25">
      <c r="C99" s="264"/>
      <c r="D99" s="264"/>
      <c r="E99" s="264"/>
    </row>
    <row r="100" spans="3:5" ht="14.25">
      <c r="C100" s="264"/>
      <c r="D100" s="264"/>
      <c r="E100" s="264"/>
    </row>
    <row r="101" spans="3:5" ht="14.25">
      <c r="C101" s="264"/>
      <c r="D101" s="264"/>
      <c r="E101" s="264"/>
    </row>
    <row r="102" spans="3:5" ht="14.25">
      <c r="C102" s="264"/>
      <c r="D102" s="264"/>
      <c r="E102" s="264"/>
    </row>
    <row r="103" spans="3:5" ht="14.25">
      <c r="C103" s="264"/>
      <c r="D103" s="264"/>
      <c r="E103" s="264"/>
    </row>
    <row r="104" spans="3:5" ht="14.25">
      <c r="C104" s="264"/>
      <c r="D104" s="264"/>
      <c r="E104" s="264"/>
    </row>
    <row r="105" spans="3:5" ht="14.25">
      <c r="C105" s="264"/>
      <c r="D105" s="264"/>
      <c r="E105" s="264"/>
    </row>
    <row r="106" spans="3:5" ht="14.25">
      <c r="C106" s="264"/>
      <c r="D106" s="264"/>
      <c r="E106" s="264"/>
    </row>
    <row r="107" spans="3:5" ht="14.25">
      <c r="C107" s="264"/>
      <c r="D107" s="264"/>
      <c r="E107" s="264"/>
    </row>
    <row r="108" spans="3:5" ht="14.25">
      <c r="C108" s="264"/>
      <c r="D108" s="264"/>
      <c r="E108" s="264"/>
    </row>
    <row r="109" spans="3:5" ht="14.25">
      <c r="C109" s="264"/>
      <c r="D109" s="264"/>
      <c r="E109" s="264"/>
    </row>
    <row r="110" spans="3:5" ht="14.25">
      <c r="C110" s="264"/>
      <c r="D110" s="264"/>
      <c r="E110" s="264"/>
    </row>
    <row r="111" spans="3:5" ht="14.25">
      <c r="C111" s="264"/>
      <c r="D111" s="264"/>
      <c r="E111" s="264"/>
    </row>
    <row r="112" spans="3:5" ht="14.25">
      <c r="C112" s="264"/>
      <c r="D112" s="264"/>
      <c r="E112" s="264"/>
    </row>
    <row r="113" spans="3:5" ht="14.25">
      <c r="C113" s="264"/>
      <c r="D113" s="264"/>
      <c r="E113" s="264"/>
    </row>
    <row r="114" spans="3:5" ht="14.25">
      <c r="C114" s="264"/>
      <c r="D114" s="264"/>
      <c r="E114" s="264"/>
    </row>
    <row r="115" spans="3:5" ht="14.25">
      <c r="C115" s="264"/>
      <c r="D115" s="264"/>
      <c r="E115" s="264"/>
    </row>
    <row r="116" spans="3:5" ht="14.25">
      <c r="C116" s="264"/>
      <c r="D116" s="264"/>
      <c r="E116" s="264"/>
    </row>
    <row r="117" spans="3:5" ht="14.25">
      <c r="C117" s="264"/>
      <c r="D117" s="264"/>
      <c r="E117" s="264"/>
    </row>
    <row r="118" spans="3:5" ht="14.25">
      <c r="C118" s="264"/>
      <c r="D118" s="264"/>
      <c r="E118" s="264"/>
    </row>
    <row r="119" spans="3:5" ht="14.25">
      <c r="C119" s="264"/>
      <c r="D119" s="264"/>
      <c r="E119" s="264"/>
    </row>
    <row r="120" spans="3:5" ht="14.25">
      <c r="C120" s="264"/>
      <c r="D120" s="264"/>
      <c r="E120" s="264"/>
    </row>
    <row r="121" spans="3:5" ht="14.25">
      <c r="C121" s="264"/>
      <c r="D121" s="264"/>
      <c r="E121" s="264"/>
    </row>
    <row r="122" spans="3:5" ht="14.25">
      <c r="C122" s="264"/>
      <c r="D122" s="264"/>
      <c r="E122" s="264"/>
    </row>
    <row r="123" spans="3:5" ht="14.25">
      <c r="C123" s="264"/>
      <c r="D123" s="264"/>
      <c r="E123" s="264"/>
    </row>
    <row r="124" spans="3:5" ht="14.25">
      <c r="C124" s="264"/>
      <c r="D124" s="264"/>
      <c r="E124" s="264"/>
    </row>
    <row r="125" spans="3:5" ht="14.25">
      <c r="C125" s="264"/>
      <c r="D125" s="264"/>
      <c r="E125" s="264"/>
    </row>
    <row r="126" spans="3:5" ht="14.25">
      <c r="C126" s="264"/>
      <c r="D126" s="264"/>
      <c r="E126" s="264"/>
    </row>
    <row r="127" spans="3:5" ht="14.25">
      <c r="C127" s="264"/>
      <c r="D127" s="264"/>
      <c r="E127" s="264"/>
    </row>
    <row r="128" spans="3:5" ht="14.25">
      <c r="C128" s="264"/>
      <c r="D128" s="264"/>
      <c r="E128" s="264"/>
    </row>
    <row r="129" spans="3:5" ht="14.25">
      <c r="C129" s="264"/>
      <c r="D129" s="264"/>
      <c r="E129" s="264"/>
    </row>
    <row r="130" spans="3:5" ht="14.25">
      <c r="C130" s="264"/>
      <c r="D130" s="264"/>
      <c r="E130" s="264"/>
    </row>
    <row r="131" spans="3:5" ht="14.25">
      <c r="C131" s="264"/>
      <c r="D131" s="264"/>
      <c r="E131" s="264"/>
    </row>
    <row r="132" spans="3:5" ht="14.25">
      <c r="C132" s="264"/>
      <c r="D132" s="264"/>
      <c r="E132" s="264"/>
    </row>
    <row r="133" spans="3:5" ht="14.25">
      <c r="C133" s="264"/>
      <c r="D133" s="264"/>
      <c r="E133" s="264"/>
    </row>
    <row r="134" spans="3:5" ht="14.25">
      <c r="C134" s="264"/>
      <c r="D134" s="264"/>
      <c r="E134" s="264"/>
    </row>
    <row r="135" spans="3:5" ht="14.25">
      <c r="C135" s="264"/>
      <c r="D135" s="264"/>
      <c r="E135" s="264"/>
    </row>
    <row r="136" spans="3:5" ht="14.25">
      <c r="C136" s="264"/>
      <c r="D136" s="264"/>
      <c r="E136" s="264"/>
    </row>
    <row r="137" spans="3:5" ht="14.25">
      <c r="C137" s="264"/>
      <c r="D137" s="264"/>
      <c r="E137" s="264"/>
    </row>
    <row r="138" spans="3:5" ht="14.25">
      <c r="C138" s="264"/>
      <c r="D138" s="264"/>
      <c r="E138" s="264"/>
    </row>
    <row r="139" spans="3:5" ht="14.25">
      <c r="C139" s="264"/>
      <c r="D139" s="264"/>
      <c r="E139" s="264"/>
    </row>
    <row r="140" spans="3:5" ht="14.25">
      <c r="C140" s="264"/>
      <c r="D140" s="264"/>
      <c r="E140" s="264"/>
    </row>
    <row r="141" spans="3:5" ht="14.25">
      <c r="C141" s="264"/>
      <c r="D141" s="264"/>
      <c r="E141" s="264"/>
    </row>
    <row r="142" spans="3:5" ht="14.25">
      <c r="C142" s="264"/>
      <c r="D142" s="264"/>
      <c r="E142" s="264"/>
    </row>
    <row r="143" spans="3:5" ht="14.25">
      <c r="C143" s="264"/>
      <c r="D143" s="264"/>
      <c r="E143" s="264"/>
    </row>
    <row r="144" spans="3:5" ht="14.25">
      <c r="C144" s="264"/>
      <c r="D144" s="264"/>
      <c r="E144" s="264"/>
    </row>
    <row r="145" spans="3:5" ht="14.25">
      <c r="C145" s="264"/>
      <c r="D145" s="264"/>
      <c r="E145" s="264"/>
    </row>
    <row r="146" spans="3:5" ht="14.25">
      <c r="C146" s="264"/>
      <c r="D146" s="264"/>
      <c r="E146" s="264"/>
    </row>
    <row r="147" spans="3:5" ht="14.25">
      <c r="C147" s="264"/>
      <c r="D147" s="264"/>
      <c r="E147" s="264"/>
    </row>
    <row r="148" spans="3:5" ht="14.25">
      <c r="C148" s="264"/>
      <c r="D148" s="264"/>
      <c r="E148" s="264"/>
    </row>
    <row r="149" spans="3:5" ht="14.25">
      <c r="C149" s="264"/>
      <c r="D149" s="264"/>
      <c r="E149" s="264"/>
    </row>
    <row r="150" spans="3:5" ht="14.25">
      <c r="C150" s="264"/>
      <c r="D150" s="264"/>
      <c r="E150" s="264"/>
    </row>
    <row r="151" spans="3:5" ht="14.25">
      <c r="C151" s="264"/>
      <c r="D151" s="264"/>
      <c r="E151" s="264"/>
    </row>
    <row r="152" spans="3:5" ht="14.25">
      <c r="C152" s="264"/>
      <c r="D152" s="264"/>
      <c r="E152" s="264"/>
    </row>
    <row r="153" spans="3:5" ht="14.25">
      <c r="C153" s="264"/>
      <c r="D153" s="264"/>
      <c r="E153" s="264"/>
    </row>
    <row r="154" spans="3:5" ht="14.25">
      <c r="C154" s="264"/>
      <c r="D154" s="264"/>
      <c r="E154" s="264"/>
    </row>
    <row r="155" spans="3:5" ht="14.25">
      <c r="C155" s="264"/>
      <c r="D155" s="264"/>
      <c r="E155" s="264"/>
    </row>
    <row r="156" spans="3:5" ht="14.25">
      <c r="C156" s="264"/>
      <c r="D156" s="264"/>
      <c r="E156" s="264"/>
    </row>
    <row r="157" spans="3:5" ht="14.25">
      <c r="C157" s="264"/>
      <c r="D157" s="264"/>
      <c r="E157" s="264"/>
    </row>
    <row r="158" spans="3:5" ht="14.25">
      <c r="C158" s="264"/>
      <c r="D158" s="264"/>
      <c r="E158" s="264"/>
    </row>
    <row r="159" spans="3:5" ht="14.25">
      <c r="C159" s="264"/>
      <c r="D159" s="264"/>
      <c r="E159" s="264"/>
    </row>
    <row r="160" spans="3:5" ht="14.25">
      <c r="C160" s="264"/>
      <c r="D160" s="264"/>
      <c r="E160" s="264"/>
    </row>
    <row r="161" spans="3:5" ht="14.25">
      <c r="C161" s="264"/>
      <c r="D161" s="264"/>
      <c r="E161" s="264"/>
    </row>
    <row r="162" spans="3:5" ht="14.25">
      <c r="C162" s="264"/>
      <c r="D162" s="264"/>
      <c r="E162" s="264"/>
    </row>
    <row r="163" spans="3:5" ht="14.25">
      <c r="C163" s="264"/>
      <c r="D163" s="264"/>
      <c r="E163" s="264"/>
    </row>
  </sheetData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workbookViewId="0" topLeftCell="A1">
      <pane ySplit="2" topLeftCell="BM3" activePane="bottomLeft" state="frozen"/>
      <selection pane="topLeft" activeCell="P25" sqref="P25"/>
      <selection pane="bottomLeft" activeCell="A2" sqref="A2:C2"/>
    </sheetView>
  </sheetViews>
  <sheetFormatPr defaultColWidth="9.140625" defaultRowHeight="12.75"/>
  <sheetData>
    <row r="1" spans="1:20" s="42" customFormat="1" ht="20.25">
      <c r="A1" s="41" t="s">
        <v>177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01" t="s">
        <v>85</v>
      </c>
      <c r="B2" s="401"/>
      <c r="C2" s="401"/>
      <c r="O2" s="45"/>
      <c r="P2" s="45"/>
      <c r="T2" s="45"/>
    </row>
    <row r="4" ht="15">
      <c r="A4" s="68" t="s">
        <v>203</v>
      </c>
    </row>
    <row r="5" s="81" customFormat="1" ht="15">
      <c r="A5" s="68" t="s">
        <v>176</v>
      </c>
    </row>
    <row r="6" ht="15">
      <c r="A6" s="68" t="s">
        <v>200</v>
      </c>
    </row>
    <row r="7" s="81" customFormat="1" ht="15">
      <c r="A7" s="68" t="s">
        <v>175</v>
      </c>
    </row>
    <row r="8" s="81" customFormat="1" ht="15">
      <c r="A8" s="68" t="s">
        <v>185</v>
      </c>
    </row>
    <row r="9" ht="15">
      <c r="A9" s="68" t="s">
        <v>182</v>
      </c>
    </row>
    <row r="10" s="81" customFormat="1" ht="15">
      <c r="A10" s="68" t="s">
        <v>172</v>
      </c>
    </row>
    <row r="11" s="81" customFormat="1" ht="15">
      <c r="A11" s="68" t="s">
        <v>173</v>
      </c>
    </row>
    <row r="12" s="81" customFormat="1" ht="15">
      <c r="A12" s="68" t="s">
        <v>183</v>
      </c>
    </row>
    <row r="13" s="81" customFormat="1" ht="15">
      <c r="A13" s="68" t="s">
        <v>184</v>
      </c>
    </row>
    <row r="14" ht="15">
      <c r="A14" s="68" t="s">
        <v>232</v>
      </c>
    </row>
    <row r="15" s="81" customFormat="1" ht="15">
      <c r="A15" s="68" t="s">
        <v>174</v>
      </c>
    </row>
    <row r="16" ht="15">
      <c r="A16" s="68" t="s">
        <v>189</v>
      </c>
    </row>
    <row r="36" ht="10.5" customHeight="1"/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37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9" bestFit="1" customWidth="1"/>
    <col min="5" max="5" width="8.57421875" style="124" bestFit="1" customWidth="1"/>
    <col min="6" max="6" width="9.57421875" style="124" customWidth="1"/>
    <col min="7" max="7" width="2.57421875" style="124" customWidth="1"/>
    <col min="8" max="10" width="8.57421875" style="124" bestFit="1" customWidth="1"/>
    <col min="11" max="14" width="8.57421875" style="124" customWidth="1"/>
    <col min="15" max="15" width="8.57421875" style="125" bestFit="1" customWidth="1"/>
    <col min="16" max="16" width="7.421875" style="124" bestFit="1" customWidth="1"/>
    <col min="17" max="17" width="6.57421875" style="124" bestFit="1" customWidth="1"/>
    <col min="18" max="18" width="2.421875" style="124" customWidth="1"/>
    <col min="19" max="19" width="8.57421875" style="124" customWidth="1"/>
    <col min="20" max="20" width="8.57421875" style="125" bestFit="1" customWidth="1"/>
    <col min="21" max="21" width="6.57421875" style="124" bestFit="1" customWidth="1"/>
    <col min="22" max="16384" width="9.140625" style="23" customWidth="1"/>
  </cols>
  <sheetData>
    <row r="1" spans="1:21" s="42" customFormat="1" ht="20.25">
      <c r="A1" s="41" t="s">
        <v>97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74"/>
      <c r="S2" s="74" t="s">
        <v>236</v>
      </c>
      <c r="T2" s="74" t="s">
        <v>405</v>
      </c>
      <c r="U2" s="74" t="s">
        <v>406</v>
      </c>
    </row>
    <row r="3" spans="2:21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22"/>
      <c r="P3" s="75"/>
      <c r="Q3" s="75"/>
      <c r="R3" s="75"/>
      <c r="S3" s="75"/>
      <c r="T3" s="122"/>
      <c r="U3" s="75"/>
    </row>
    <row r="4" spans="1:21" s="18" customFormat="1" ht="15">
      <c r="A4" s="40" t="s">
        <v>340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17"/>
      <c r="S4" s="17"/>
      <c r="T4" s="146"/>
      <c r="U4" s="17"/>
    </row>
    <row r="5" spans="2:21" s="50" customFormat="1" ht="14.25">
      <c r="B5" s="50" t="s">
        <v>151</v>
      </c>
      <c r="D5" s="87">
        <v>1.14</v>
      </c>
      <c r="E5" s="87">
        <v>0.91</v>
      </c>
      <c r="F5" s="87">
        <v>1.15</v>
      </c>
      <c r="G5" s="87"/>
      <c r="H5" s="87">
        <v>0.85</v>
      </c>
      <c r="I5" s="87">
        <v>0.96</v>
      </c>
      <c r="J5" s="87">
        <v>0.98</v>
      </c>
      <c r="K5" s="87">
        <v>0.85</v>
      </c>
      <c r="L5" s="87">
        <v>0.92</v>
      </c>
      <c r="M5" s="87">
        <v>1.25</v>
      </c>
      <c r="N5" s="87">
        <v>1.25</v>
      </c>
      <c r="O5" s="346">
        <v>1.16</v>
      </c>
      <c r="P5" s="75">
        <v>-7.200000000000006</v>
      </c>
      <c r="Q5" s="75">
        <v>36.47058823529412</v>
      </c>
      <c r="R5" s="87"/>
      <c r="S5" s="87">
        <v>0.91</v>
      </c>
      <c r="T5" s="346">
        <v>1.15</v>
      </c>
      <c r="U5" s="75">
        <v>26.37362637362637</v>
      </c>
    </row>
    <row r="6" spans="2:21" s="50" customFormat="1" ht="14.25">
      <c r="B6" s="50" t="s">
        <v>152</v>
      </c>
      <c r="D6" s="87">
        <v>1.07</v>
      </c>
      <c r="E6" s="87">
        <v>0.9</v>
      </c>
      <c r="F6" s="87">
        <v>0.7</v>
      </c>
      <c r="G6" s="87"/>
      <c r="H6" s="87">
        <v>0.84</v>
      </c>
      <c r="I6" s="87">
        <v>0.96</v>
      </c>
      <c r="J6" s="87">
        <v>0.98</v>
      </c>
      <c r="K6" s="87">
        <v>0.85</v>
      </c>
      <c r="L6" s="87">
        <v>0.92</v>
      </c>
      <c r="M6" s="87">
        <v>0.8</v>
      </c>
      <c r="N6" s="87">
        <v>1.25</v>
      </c>
      <c r="O6" s="346">
        <v>1.16</v>
      </c>
      <c r="P6" s="75">
        <v>-7.200000000000006</v>
      </c>
      <c r="Q6" s="75">
        <v>36.47058823529412</v>
      </c>
      <c r="R6" s="87"/>
      <c r="S6" s="87">
        <v>0.9</v>
      </c>
      <c r="T6" s="346">
        <v>0.7</v>
      </c>
      <c r="U6" s="75">
        <v>-22.222222222222232</v>
      </c>
    </row>
    <row r="7" spans="2:21" s="50" customFormat="1" ht="14.25">
      <c r="B7" s="50" t="s">
        <v>57</v>
      </c>
      <c r="D7" s="87">
        <v>10.25</v>
      </c>
      <c r="E7" s="87">
        <v>10.85</v>
      </c>
      <c r="F7" s="87">
        <v>11.25</v>
      </c>
      <c r="G7" s="87"/>
      <c r="H7" s="87">
        <v>10.27</v>
      </c>
      <c r="I7" s="87">
        <v>10.45</v>
      </c>
      <c r="J7" s="87">
        <v>10.76</v>
      </c>
      <c r="K7" s="87">
        <v>10.85</v>
      </c>
      <c r="L7" s="87">
        <v>11.2</v>
      </c>
      <c r="M7" s="87">
        <v>10.88</v>
      </c>
      <c r="N7" s="87">
        <v>11.18</v>
      </c>
      <c r="O7" s="346">
        <v>11.25</v>
      </c>
      <c r="P7" s="75">
        <v>0.6261180679785427</v>
      </c>
      <c r="Q7" s="75">
        <v>3.686635944700467</v>
      </c>
      <c r="R7" s="87"/>
      <c r="S7" s="87">
        <v>10.85</v>
      </c>
      <c r="T7" s="346">
        <v>11.25</v>
      </c>
      <c r="U7" s="75">
        <v>3.686635944700467</v>
      </c>
    </row>
    <row r="8" spans="2:21" s="50" customFormat="1" ht="14.25">
      <c r="B8" s="50" t="s">
        <v>64</v>
      </c>
      <c r="D8" s="87">
        <v>0.65</v>
      </c>
      <c r="E8" s="87">
        <v>0.56</v>
      </c>
      <c r="F8" s="87">
        <v>0.56</v>
      </c>
      <c r="G8" s="87"/>
      <c r="H8" s="87">
        <v>0.14</v>
      </c>
      <c r="I8" s="87">
        <v>0.14</v>
      </c>
      <c r="J8" s="87">
        <v>0.14</v>
      </c>
      <c r="K8" s="87">
        <v>0.14</v>
      </c>
      <c r="L8" s="87">
        <v>0.14</v>
      </c>
      <c r="M8" s="87">
        <v>0.14</v>
      </c>
      <c r="N8" s="87">
        <v>0</v>
      </c>
      <c r="O8" s="346">
        <v>0.28</v>
      </c>
      <c r="P8" s="75" t="s">
        <v>401</v>
      </c>
      <c r="Q8" s="75">
        <v>100</v>
      </c>
      <c r="R8" s="87"/>
      <c r="S8" s="87">
        <v>0.56</v>
      </c>
      <c r="T8" s="346">
        <v>0.56</v>
      </c>
      <c r="U8" s="75">
        <v>0</v>
      </c>
    </row>
    <row r="9" spans="4:21" s="50" customFormat="1" ht="14.25"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147"/>
      <c r="P9" s="75"/>
      <c r="Q9" s="75"/>
      <c r="R9" s="87"/>
      <c r="S9" s="87"/>
      <c r="T9" s="147"/>
      <c r="U9" s="75"/>
    </row>
    <row r="10" spans="1:23" s="53" customFormat="1" ht="15">
      <c r="A10" s="52" t="s">
        <v>341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48"/>
      <c r="P10" s="17"/>
      <c r="Q10" s="17"/>
      <c r="R10" s="55"/>
      <c r="S10" s="55"/>
      <c r="T10" s="148"/>
      <c r="U10" s="17"/>
      <c r="W10" s="50"/>
    </row>
    <row r="11" spans="2:21" s="50" customFormat="1" ht="14.25">
      <c r="B11" s="50" t="s">
        <v>151</v>
      </c>
      <c r="D11" s="87">
        <v>1.1</v>
      </c>
      <c r="E11" s="87">
        <v>0.88</v>
      </c>
      <c r="F11" s="87">
        <v>1.11</v>
      </c>
      <c r="G11" s="87"/>
      <c r="H11" s="87">
        <v>0.83</v>
      </c>
      <c r="I11" s="87">
        <v>0.93</v>
      </c>
      <c r="J11" s="87">
        <v>0.95</v>
      </c>
      <c r="K11" s="87">
        <v>0.83</v>
      </c>
      <c r="L11" s="87">
        <v>0.89</v>
      </c>
      <c r="M11" s="87">
        <v>1.2</v>
      </c>
      <c r="N11" s="87">
        <v>1.2</v>
      </c>
      <c r="O11" s="346">
        <v>1.13</v>
      </c>
      <c r="P11" s="75">
        <v>-5.833333333333335</v>
      </c>
      <c r="Q11" s="75">
        <v>36.14457831325299</v>
      </c>
      <c r="R11" s="87"/>
      <c r="S11" s="87">
        <v>0.88</v>
      </c>
      <c r="T11" s="346">
        <v>1.11</v>
      </c>
      <c r="U11" s="75">
        <v>26.136363636363647</v>
      </c>
    </row>
    <row r="12" spans="2:21" s="50" customFormat="1" ht="14.25">
      <c r="B12" s="50" t="s">
        <v>152</v>
      </c>
      <c r="D12" s="87">
        <v>1.04</v>
      </c>
      <c r="E12" s="87">
        <v>0.87</v>
      </c>
      <c r="F12" s="87">
        <v>0.68</v>
      </c>
      <c r="G12" s="87"/>
      <c r="H12" s="87">
        <v>0.82</v>
      </c>
      <c r="I12" s="87">
        <v>0.93</v>
      </c>
      <c r="J12" s="87">
        <v>0.95</v>
      </c>
      <c r="K12" s="87">
        <v>0.83</v>
      </c>
      <c r="L12" s="87">
        <v>0.89</v>
      </c>
      <c r="M12" s="87">
        <v>0.78</v>
      </c>
      <c r="N12" s="87">
        <v>1.2</v>
      </c>
      <c r="O12" s="346">
        <v>1.13</v>
      </c>
      <c r="P12" s="75">
        <v>-5.833333333333335</v>
      </c>
      <c r="Q12" s="75">
        <v>36.14457831325299</v>
      </c>
      <c r="R12" s="87"/>
      <c r="S12" s="87">
        <v>0.87</v>
      </c>
      <c r="T12" s="346">
        <v>0.68</v>
      </c>
      <c r="U12" s="75">
        <v>-21.83908045977011</v>
      </c>
    </row>
    <row r="13" spans="2:21" s="50" customFormat="1" ht="14.25">
      <c r="B13" s="50" t="s">
        <v>57</v>
      </c>
      <c r="D13" s="87">
        <v>10.14</v>
      </c>
      <c r="E13" s="87">
        <v>10.65</v>
      </c>
      <c r="F13" s="87">
        <v>11.04</v>
      </c>
      <c r="G13" s="87"/>
      <c r="H13" s="87">
        <v>10.1</v>
      </c>
      <c r="I13" s="87">
        <v>10.27</v>
      </c>
      <c r="J13" s="87">
        <v>10.57</v>
      </c>
      <c r="K13" s="87">
        <v>10.65</v>
      </c>
      <c r="L13" s="87">
        <v>10.99</v>
      </c>
      <c r="M13" s="87">
        <v>10.68</v>
      </c>
      <c r="N13" s="87">
        <v>10.97</v>
      </c>
      <c r="O13" s="346">
        <v>11.04</v>
      </c>
      <c r="P13" s="75">
        <v>0.6381039197812077</v>
      </c>
      <c r="Q13" s="75">
        <v>3.6619718309859106</v>
      </c>
      <c r="R13" s="87"/>
      <c r="S13" s="87">
        <v>10.65</v>
      </c>
      <c r="T13" s="346">
        <v>11.04</v>
      </c>
      <c r="U13" s="75">
        <v>3.6619718309859106</v>
      </c>
    </row>
    <row r="14" spans="2:23" s="22" customFormat="1" ht="14.25">
      <c r="B14" s="3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49"/>
      <c r="P14" s="75"/>
      <c r="Q14" s="75"/>
      <c r="R14" s="75"/>
      <c r="S14" s="75"/>
      <c r="T14" s="149"/>
      <c r="U14" s="75"/>
      <c r="W14" s="50"/>
    </row>
    <row r="15" spans="1:23" s="22" customFormat="1" ht="15">
      <c r="A15" s="46" t="s">
        <v>338</v>
      </c>
      <c r="B15" s="3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147"/>
      <c r="P15" s="21"/>
      <c r="Q15" s="21"/>
      <c r="R15" s="75"/>
      <c r="S15" s="75"/>
      <c r="T15" s="149"/>
      <c r="U15" s="21"/>
      <c r="W15" s="50"/>
    </row>
    <row r="16" spans="2:23" s="18" customFormat="1" ht="15">
      <c r="B16" s="49" t="s">
        <v>342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6"/>
      <c r="P16" s="17"/>
      <c r="Q16" s="17"/>
      <c r="R16" s="17"/>
      <c r="S16" s="17"/>
      <c r="T16" s="146"/>
      <c r="U16" s="17"/>
      <c r="W16" s="50"/>
    </row>
    <row r="17" spans="3:23" s="22" customFormat="1" ht="14.25">
      <c r="C17" s="22" t="s">
        <v>59</v>
      </c>
      <c r="D17" s="75">
        <v>2056</v>
      </c>
      <c r="E17" s="75">
        <v>2064</v>
      </c>
      <c r="F17" s="75">
        <v>2650</v>
      </c>
      <c r="G17" s="75"/>
      <c r="H17" s="75">
        <v>456</v>
      </c>
      <c r="I17" s="75">
        <v>552</v>
      </c>
      <c r="J17" s="75">
        <v>563</v>
      </c>
      <c r="K17" s="75">
        <v>493</v>
      </c>
      <c r="L17" s="75">
        <v>532</v>
      </c>
      <c r="M17" s="75">
        <v>718</v>
      </c>
      <c r="N17" s="75">
        <v>722</v>
      </c>
      <c r="O17" s="122">
        <v>678</v>
      </c>
      <c r="P17" s="75">
        <v>-6.094182825484761</v>
      </c>
      <c r="Q17" s="75">
        <v>37.52535496957403</v>
      </c>
      <c r="R17" s="75"/>
      <c r="S17" s="75">
        <v>2064</v>
      </c>
      <c r="T17" s="122">
        <v>2650</v>
      </c>
      <c r="U17" s="75">
        <v>28.39147286821706</v>
      </c>
      <c r="W17" s="50"/>
    </row>
    <row r="18" spans="3:23" s="22" customFormat="1" ht="14.25">
      <c r="C18" s="22" t="s">
        <v>60</v>
      </c>
      <c r="D18" s="75">
        <v>1929</v>
      </c>
      <c r="E18" s="75">
        <v>2041</v>
      </c>
      <c r="F18" s="75">
        <v>1632</v>
      </c>
      <c r="G18" s="75"/>
      <c r="H18" s="75">
        <v>433</v>
      </c>
      <c r="I18" s="75">
        <v>552</v>
      </c>
      <c r="J18" s="75">
        <v>563</v>
      </c>
      <c r="K18" s="75">
        <v>493</v>
      </c>
      <c r="L18" s="75">
        <v>532</v>
      </c>
      <c r="M18" s="75">
        <v>-300</v>
      </c>
      <c r="N18" s="75">
        <v>722</v>
      </c>
      <c r="O18" s="122">
        <v>678</v>
      </c>
      <c r="P18" s="75">
        <v>-6.094182825484761</v>
      </c>
      <c r="Q18" s="75">
        <v>37.52535496957403</v>
      </c>
      <c r="R18" s="75"/>
      <c r="S18" s="75">
        <v>2041</v>
      </c>
      <c r="T18" s="122">
        <v>1632</v>
      </c>
      <c r="U18" s="75">
        <v>-20.03919647231749</v>
      </c>
      <c r="W18" s="50"/>
    </row>
    <row r="19" spans="4:23" s="22" customFormat="1" ht="14.25"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149"/>
      <c r="P19" s="75"/>
      <c r="Q19" s="75"/>
      <c r="R19" s="75"/>
      <c r="S19" s="75"/>
      <c r="T19" s="149"/>
      <c r="U19" s="75"/>
      <c r="W19" s="50"/>
    </row>
    <row r="20" spans="2:23" s="22" customFormat="1" ht="15">
      <c r="B20" s="31" t="s">
        <v>242</v>
      </c>
      <c r="D20" s="75">
        <v>20</v>
      </c>
      <c r="E20" s="75">
        <v>29</v>
      </c>
      <c r="F20" s="75">
        <v>28</v>
      </c>
      <c r="G20" s="75"/>
      <c r="H20" s="75">
        <v>7</v>
      </c>
      <c r="I20" s="75">
        <v>7</v>
      </c>
      <c r="J20" s="75">
        <v>7</v>
      </c>
      <c r="K20" s="75">
        <v>7</v>
      </c>
      <c r="L20" s="75">
        <v>7</v>
      </c>
      <c r="M20" s="75">
        <v>7</v>
      </c>
      <c r="N20" s="75">
        <v>7</v>
      </c>
      <c r="O20" s="122">
        <v>7</v>
      </c>
      <c r="P20" s="75">
        <v>0</v>
      </c>
      <c r="Q20" s="75">
        <v>0</v>
      </c>
      <c r="R20" s="75"/>
      <c r="S20" s="75">
        <v>29</v>
      </c>
      <c r="T20" s="122">
        <v>28</v>
      </c>
      <c r="U20" s="137">
        <v>-3.4482758620689613</v>
      </c>
      <c r="W20" s="50"/>
    </row>
    <row r="21" spans="3:23" s="22" customFormat="1" ht="14.25">
      <c r="C21" s="1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149"/>
      <c r="P21" s="75"/>
      <c r="Q21" s="75"/>
      <c r="R21" s="75"/>
      <c r="S21" s="75"/>
      <c r="T21" s="149"/>
      <c r="U21" s="75"/>
      <c r="W21" s="50"/>
    </row>
    <row r="22" spans="2:23" s="20" customFormat="1" ht="14.25">
      <c r="B22" s="49" t="s">
        <v>343</v>
      </c>
      <c r="C22" s="22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49"/>
      <c r="P22" s="124"/>
      <c r="Q22" s="124"/>
      <c r="R22" s="124"/>
      <c r="S22" s="75"/>
      <c r="T22" s="149"/>
      <c r="U22" s="124"/>
      <c r="W22" s="50"/>
    </row>
    <row r="23" spans="2:23" s="20" customFormat="1" ht="15">
      <c r="B23" s="31"/>
      <c r="C23" s="22" t="s">
        <v>196</v>
      </c>
      <c r="D23" s="124">
        <v>1512</v>
      </c>
      <c r="E23" s="124">
        <v>2234</v>
      </c>
      <c r="F23" s="124">
        <v>2287</v>
      </c>
      <c r="G23" s="124"/>
      <c r="H23" s="124">
        <v>2105</v>
      </c>
      <c r="I23" s="124">
        <v>2273</v>
      </c>
      <c r="J23" s="124">
        <v>2274</v>
      </c>
      <c r="K23" s="124">
        <v>2274</v>
      </c>
      <c r="L23" s="124">
        <v>2277</v>
      </c>
      <c r="M23" s="124">
        <v>2277</v>
      </c>
      <c r="N23" s="124">
        <v>2292</v>
      </c>
      <c r="O23" s="122">
        <v>2301</v>
      </c>
      <c r="P23" s="75">
        <v>0.3926701570680535</v>
      </c>
      <c r="Q23" s="75">
        <v>1.187335092348274</v>
      </c>
      <c r="R23" s="124"/>
      <c r="S23" s="75">
        <v>2234</v>
      </c>
      <c r="T23" s="122">
        <v>2287</v>
      </c>
      <c r="U23" s="75">
        <v>2.3724261414503234</v>
      </c>
      <c r="W23" s="50"/>
    </row>
    <row r="24" spans="3:23" s="20" customFormat="1" ht="14.25">
      <c r="C24" s="22" t="s">
        <v>197</v>
      </c>
      <c r="D24" s="124">
        <v>1583</v>
      </c>
      <c r="E24" s="124">
        <v>2333</v>
      </c>
      <c r="F24" s="124">
        <v>2388</v>
      </c>
      <c r="G24" s="124"/>
      <c r="H24" s="124">
        <v>2204</v>
      </c>
      <c r="I24" s="124">
        <v>2374</v>
      </c>
      <c r="J24" s="124">
        <v>2375</v>
      </c>
      <c r="K24" s="124">
        <v>2376</v>
      </c>
      <c r="L24" s="124">
        <v>2379</v>
      </c>
      <c r="M24" s="124">
        <v>2395</v>
      </c>
      <c r="N24" s="124">
        <v>2403</v>
      </c>
      <c r="O24" s="122">
        <v>2403</v>
      </c>
      <c r="P24" s="75">
        <v>0</v>
      </c>
      <c r="Q24" s="75">
        <v>1.1363636363636465</v>
      </c>
      <c r="R24" s="124"/>
      <c r="S24" s="75">
        <v>2333</v>
      </c>
      <c r="T24" s="122">
        <v>2388</v>
      </c>
      <c r="U24" s="75">
        <v>2.3574796399485676</v>
      </c>
      <c r="W24" s="50"/>
    </row>
    <row r="25" spans="4:23" s="34" customFormat="1" ht="14.25">
      <c r="D25" s="129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49"/>
      <c r="P25" s="124"/>
      <c r="Q25" s="124"/>
      <c r="R25" s="124"/>
      <c r="S25" s="75"/>
      <c r="T25" s="149"/>
      <c r="U25" s="124"/>
      <c r="W25" s="50"/>
    </row>
    <row r="26" spans="1:23" s="34" customFormat="1" ht="15">
      <c r="A26" s="46" t="s">
        <v>339</v>
      </c>
      <c r="D26" s="129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49"/>
      <c r="P26" s="124"/>
      <c r="Q26" s="124"/>
      <c r="R26" s="124"/>
      <c r="S26" s="75"/>
      <c r="T26" s="149"/>
      <c r="U26" s="124"/>
      <c r="W26" s="50"/>
    </row>
    <row r="27" spans="2:23" s="22" customFormat="1" ht="14.25">
      <c r="B27" s="58" t="s">
        <v>63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149"/>
      <c r="P27" s="75"/>
      <c r="Q27" s="75"/>
      <c r="R27" s="75"/>
      <c r="S27" s="75"/>
      <c r="T27" s="149"/>
      <c r="U27" s="75"/>
      <c r="W27" s="50"/>
    </row>
    <row r="28" spans="2:23" s="22" customFormat="1" ht="15">
      <c r="B28" s="18"/>
      <c r="C28" s="22" t="s">
        <v>61</v>
      </c>
      <c r="D28" s="75">
        <v>19386</v>
      </c>
      <c r="E28" s="75">
        <v>24759</v>
      </c>
      <c r="F28" s="75">
        <v>25985</v>
      </c>
      <c r="G28" s="75"/>
      <c r="H28" s="75">
        <v>23428</v>
      </c>
      <c r="I28" s="75">
        <v>23851</v>
      </c>
      <c r="J28" s="75">
        <v>24561</v>
      </c>
      <c r="K28" s="75">
        <v>24759</v>
      </c>
      <c r="L28" s="75">
        <v>25569</v>
      </c>
      <c r="M28" s="75">
        <v>25002</v>
      </c>
      <c r="N28" s="75">
        <v>25811</v>
      </c>
      <c r="O28" s="122">
        <v>25985</v>
      </c>
      <c r="P28" s="75">
        <v>0.6741311843787567</v>
      </c>
      <c r="Q28" s="75">
        <v>4.951734722727097</v>
      </c>
      <c r="R28" s="75"/>
      <c r="S28" s="75">
        <v>24759</v>
      </c>
      <c r="T28" s="122">
        <v>25985</v>
      </c>
      <c r="U28" s="75">
        <v>4.951734722727097</v>
      </c>
      <c r="W28" s="50"/>
    </row>
    <row r="29" spans="2:23" s="22" customFormat="1" ht="15">
      <c r="B29" s="18"/>
      <c r="C29" s="22" t="s">
        <v>62</v>
      </c>
      <c r="D29" s="75">
        <v>19819</v>
      </c>
      <c r="E29" s="75">
        <v>25373</v>
      </c>
      <c r="F29" s="75">
        <v>26693</v>
      </c>
      <c r="G29" s="75"/>
      <c r="H29" s="75">
        <v>24042</v>
      </c>
      <c r="I29" s="75">
        <v>24465</v>
      </c>
      <c r="J29" s="75">
        <v>25174</v>
      </c>
      <c r="K29" s="75">
        <v>25373</v>
      </c>
      <c r="L29" s="75">
        <v>26183</v>
      </c>
      <c r="M29" s="75">
        <v>25718</v>
      </c>
      <c r="N29" s="75">
        <v>26523</v>
      </c>
      <c r="O29" s="122">
        <v>26693</v>
      </c>
      <c r="P29" s="75">
        <v>0.6409531350148878</v>
      </c>
      <c r="Q29" s="75">
        <v>5.202380483190794</v>
      </c>
      <c r="R29" s="75"/>
      <c r="S29" s="75">
        <v>25373</v>
      </c>
      <c r="T29" s="122">
        <v>26693</v>
      </c>
      <c r="U29" s="75">
        <v>5.202380483190794</v>
      </c>
      <c r="W29" s="50"/>
    </row>
    <row r="30" spans="2:23" s="20" customFormat="1" ht="14.25">
      <c r="B30" s="3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49"/>
      <c r="P30" s="145"/>
      <c r="Q30" s="124"/>
      <c r="R30" s="124"/>
      <c r="S30" s="75"/>
      <c r="T30" s="149"/>
      <c r="U30" s="124"/>
      <c r="W30" s="50"/>
    </row>
    <row r="31" spans="2:23" s="34" customFormat="1" ht="14.25">
      <c r="B31" s="49" t="s">
        <v>237</v>
      </c>
      <c r="D31" s="129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49"/>
      <c r="P31" s="145"/>
      <c r="Q31" s="124"/>
      <c r="R31" s="124"/>
      <c r="S31" s="75"/>
      <c r="T31" s="149"/>
      <c r="U31" s="124"/>
      <c r="W31" s="50"/>
    </row>
    <row r="32" spans="3:23" s="20" customFormat="1" ht="14.25">
      <c r="C32" s="22" t="s">
        <v>198</v>
      </c>
      <c r="D32" s="75">
        <v>1521</v>
      </c>
      <c r="E32" s="75">
        <v>2282</v>
      </c>
      <c r="F32" s="75">
        <v>2309</v>
      </c>
      <c r="G32" s="124"/>
      <c r="H32" s="124">
        <v>2281</v>
      </c>
      <c r="I32" s="124">
        <v>2281</v>
      </c>
      <c r="J32" s="124">
        <v>2282</v>
      </c>
      <c r="K32" s="124">
        <v>2282</v>
      </c>
      <c r="L32" s="124">
        <v>2283</v>
      </c>
      <c r="M32" s="124">
        <v>2298</v>
      </c>
      <c r="N32" s="124">
        <v>2308</v>
      </c>
      <c r="O32" s="122">
        <v>2309</v>
      </c>
      <c r="P32" s="75">
        <v>0.04332755632583396</v>
      </c>
      <c r="Q32" s="75">
        <v>1.18317265556529</v>
      </c>
      <c r="R32" s="124"/>
      <c r="S32" s="75">
        <v>2282</v>
      </c>
      <c r="T32" s="122">
        <v>2309</v>
      </c>
      <c r="U32" s="75">
        <v>1.18317265556529</v>
      </c>
      <c r="W32" s="50"/>
    </row>
    <row r="33" spans="3:23" s="20" customFormat="1" ht="14.25">
      <c r="C33" s="22" t="s">
        <v>199</v>
      </c>
      <c r="D33" s="75">
        <v>1588</v>
      </c>
      <c r="E33" s="75">
        <v>2382</v>
      </c>
      <c r="F33" s="75">
        <v>2417</v>
      </c>
      <c r="G33" s="124"/>
      <c r="H33" s="124">
        <v>2381</v>
      </c>
      <c r="I33" s="124">
        <v>2381</v>
      </c>
      <c r="J33" s="124">
        <v>2382</v>
      </c>
      <c r="K33" s="124">
        <v>2382</v>
      </c>
      <c r="L33" s="124">
        <v>2383</v>
      </c>
      <c r="M33" s="124">
        <v>2408</v>
      </c>
      <c r="N33" s="124">
        <v>2417</v>
      </c>
      <c r="O33" s="122">
        <v>2417</v>
      </c>
      <c r="P33" s="75">
        <v>0</v>
      </c>
      <c r="Q33" s="75">
        <v>1.4693534844668399</v>
      </c>
      <c r="R33" s="124"/>
      <c r="S33" s="75">
        <v>2382</v>
      </c>
      <c r="T33" s="122">
        <v>2417</v>
      </c>
      <c r="U33" s="75">
        <v>1.4693534844668399</v>
      </c>
      <c r="W33" s="50"/>
    </row>
    <row r="34" spans="3:21" s="20" customFormat="1" ht="14.25">
      <c r="C34" s="22"/>
      <c r="D34" s="75"/>
      <c r="E34" s="75"/>
      <c r="F34" s="75"/>
      <c r="G34" s="124"/>
      <c r="H34" s="124"/>
      <c r="I34" s="124"/>
      <c r="J34" s="124"/>
      <c r="K34" s="124"/>
      <c r="L34" s="124"/>
      <c r="M34" s="124"/>
      <c r="N34" s="124"/>
      <c r="O34" s="125"/>
      <c r="P34" s="136"/>
      <c r="Q34" s="136"/>
      <c r="R34" s="124"/>
      <c r="S34" s="75"/>
      <c r="T34" s="149"/>
      <c r="U34" s="75"/>
    </row>
    <row r="35" spans="2:21" s="34" customFormat="1" ht="14.25">
      <c r="B35" s="34" t="s">
        <v>360</v>
      </c>
      <c r="C35" s="402" t="s">
        <v>407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124"/>
      <c r="S35" s="33"/>
      <c r="T35" s="293"/>
      <c r="U35" s="130"/>
    </row>
    <row r="36" spans="3:21" s="59" customFormat="1" ht="14.25"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131"/>
      <c r="S36" s="30"/>
      <c r="T36" s="294"/>
      <c r="U36" s="130"/>
    </row>
    <row r="37" spans="3:21" s="118" customFormat="1" ht="14.25"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135"/>
      <c r="S37" s="313"/>
      <c r="T37" s="295"/>
      <c r="U37" s="130"/>
    </row>
  </sheetData>
  <mergeCells count="2">
    <mergeCell ref="A2:C2"/>
    <mergeCell ref="C35:Q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3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78" customWidth="1"/>
    <col min="5" max="6" width="9.8515625" style="21" customWidth="1"/>
    <col min="7" max="7" width="2.8515625" style="21" customWidth="1"/>
    <col min="8" max="14" width="9.8515625" style="21" customWidth="1"/>
    <col min="15" max="15" width="9.8515625" style="77" customWidth="1"/>
    <col min="16" max="17" width="9.8515625" style="21" customWidth="1"/>
    <col min="18" max="18" width="3.421875" style="26" customWidth="1"/>
    <col min="19" max="19" width="9.8515625" style="21" customWidth="1"/>
    <col min="20" max="20" width="9.8515625" style="77" customWidth="1"/>
    <col min="21" max="21" width="8.7109375" style="21" bestFit="1" customWidth="1"/>
    <col min="22" max="16384" width="9.140625" style="26" customWidth="1"/>
  </cols>
  <sheetData>
    <row r="1" spans="1:21" s="42" customFormat="1" ht="20.25">
      <c r="A1" s="41" t="s">
        <v>148</v>
      </c>
      <c r="D1" s="177"/>
      <c r="E1" s="127"/>
      <c r="F1" s="127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45">
      <c r="A2" s="401" t="s">
        <v>85</v>
      </c>
      <c r="B2" s="401"/>
      <c r="C2" s="401"/>
      <c r="D2" s="73" t="s">
        <v>65</v>
      </c>
      <c r="E2" s="74" t="s">
        <v>236</v>
      </c>
      <c r="F2" s="74" t="s">
        <v>405</v>
      </c>
      <c r="G2" s="73"/>
      <c r="H2" s="73" t="s">
        <v>2</v>
      </c>
      <c r="I2" s="73" t="s">
        <v>3</v>
      </c>
      <c r="J2" s="73" t="s">
        <v>4</v>
      </c>
      <c r="K2" s="73" t="s">
        <v>235</v>
      </c>
      <c r="L2" s="73" t="s">
        <v>355</v>
      </c>
      <c r="M2" s="73" t="s">
        <v>365</v>
      </c>
      <c r="N2" s="73" t="s">
        <v>379</v>
      </c>
      <c r="O2" s="73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7"/>
      <c r="Q3" s="17"/>
      <c r="R3" s="15"/>
      <c r="S3" s="15"/>
      <c r="T3" s="16"/>
      <c r="U3" s="17"/>
    </row>
    <row r="4" spans="1:21" s="18" customFormat="1" ht="15">
      <c r="A4" s="47" t="s">
        <v>108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  <c r="R4" s="15"/>
      <c r="S4" s="15"/>
      <c r="T4" s="150"/>
      <c r="U4" s="17"/>
    </row>
    <row r="5" spans="1:21" s="31" customFormat="1" ht="15">
      <c r="A5" s="31" t="s">
        <v>5</v>
      </c>
      <c r="D5" s="15">
        <v>4301</v>
      </c>
      <c r="E5" s="15">
        <v>4455</v>
      </c>
      <c r="F5" s="15">
        <v>4318</v>
      </c>
      <c r="G5" s="15"/>
      <c r="H5" s="15">
        <v>1076</v>
      </c>
      <c r="I5" s="15">
        <v>1112</v>
      </c>
      <c r="J5" s="15">
        <v>1140</v>
      </c>
      <c r="K5" s="15">
        <v>1127</v>
      </c>
      <c r="L5" s="15">
        <v>1066</v>
      </c>
      <c r="M5" s="15">
        <v>1067</v>
      </c>
      <c r="N5" s="15">
        <v>1079</v>
      </c>
      <c r="O5" s="16">
        <v>1106</v>
      </c>
      <c r="P5" s="15">
        <v>2.5023169601482875</v>
      </c>
      <c r="Q5" s="17">
        <v>-1.8633540372670843</v>
      </c>
      <c r="S5" s="15">
        <v>4455</v>
      </c>
      <c r="T5" s="347">
        <v>4318</v>
      </c>
      <c r="U5" s="15">
        <v>-3.0751964085297456</v>
      </c>
    </row>
    <row r="6" spans="2:21" s="31" customFormat="1" ht="15">
      <c r="B6" s="31" t="s">
        <v>23</v>
      </c>
      <c r="D6" s="15">
        <v>8122</v>
      </c>
      <c r="E6" s="15">
        <v>6114</v>
      </c>
      <c r="F6" s="15">
        <v>5699</v>
      </c>
      <c r="G6" s="15"/>
      <c r="H6" s="15">
        <v>1655</v>
      </c>
      <c r="I6" s="15">
        <v>1543</v>
      </c>
      <c r="J6" s="15">
        <v>1479</v>
      </c>
      <c r="K6" s="15">
        <v>1437</v>
      </c>
      <c r="L6" s="15">
        <v>1372</v>
      </c>
      <c r="M6" s="15">
        <v>1409</v>
      </c>
      <c r="N6" s="15">
        <v>1457</v>
      </c>
      <c r="O6" s="16">
        <v>1461</v>
      </c>
      <c r="P6" s="15">
        <v>0.2745367192862114</v>
      </c>
      <c r="Q6" s="17">
        <v>1.6701461377870652</v>
      </c>
      <c r="S6" s="15">
        <v>6114</v>
      </c>
      <c r="T6" s="347">
        <v>5699</v>
      </c>
      <c r="U6" s="15">
        <v>-6.787700359829896</v>
      </c>
    </row>
    <row r="7" spans="3:23" s="36" customFormat="1" ht="15">
      <c r="C7" s="36" t="s">
        <v>17</v>
      </c>
      <c r="D7" s="21">
        <v>5051</v>
      </c>
      <c r="E7" s="21">
        <v>4075</v>
      </c>
      <c r="F7" s="21">
        <v>3937</v>
      </c>
      <c r="G7" s="21"/>
      <c r="H7" s="21">
        <v>1107</v>
      </c>
      <c r="I7" s="21">
        <v>1017</v>
      </c>
      <c r="J7" s="21">
        <v>983</v>
      </c>
      <c r="K7" s="21">
        <v>968</v>
      </c>
      <c r="L7" s="21">
        <v>934</v>
      </c>
      <c r="M7" s="21">
        <v>984</v>
      </c>
      <c r="N7" s="21">
        <v>1009</v>
      </c>
      <c r="O7" s="77">
        <v>1011</v>
      </c>
      <c r="P7" s="21">
        <v>0.1982160555004997</v>
      </c>
      <c r="Q7" s="75">
        <v>4.442148760330578</v>
      </c>
      <c r="S7" s="21">
        <v>4075</v>
      </c>
      <c r="T7" s="342">
        <v>3937</v>
      </c>
      <c r="U7" s="21">
        <v>-3.3865030674846586</v>
      </c>
      <c r="V7" s="31"/>
      <c r="W7" s="31"/>
    </row>
    <row r="8" spans="3:23" s="36" customFormat="1" ht="15">
      <c r="C8" s="36" t="s">
        <v>18</v>
      </c>
      <c r="D8" s="21">
        <v>926</v>
      </c>
      <c r="E8" s="21">
        <v>378</v>
      </c>
      <c r="F8" s="21">
        <v>358</v>
      </c>
      <c r="G8" s="21"/>
      <c r="H8" s="21">
        <v>107</v>
      </c>
      <c r="I8" s="21">
        <v>95</v>
      </c>
      <c r="J8" s="21">
        <v>94</v>
      </c>
      <c r="K8" s="21">
        <v>82</v>
      </c>
      <c r="L8" s="21">
        <v>74</v>
      </c>
      <c r="M8" s="21">
        <v>82</v>
      </c>
      <c r="N8" s="21">
        <v>97</v>
      </c>
      <c r="O8" s="77">
        <v>105</v>
      </c>
      <c r="P8" s="21">
        <v>8.247422680412363</v>
      </c>
      <c r="Q8" s="75">
        <v>28.04878048780488</v>
      </c>
      <c r="S8" s="21">
        <v>378</v>
      </c>
      <c r="T8" s="132">
        <v>358</v>
      </c>
      <c r="U8" s="21">
        <v>-5.291005291005291</v>
      </c>
      <c r="V8" s="31"/>
      <c r="W8" s="31"/>
    </row>
    <row r="9" spans="3:23" s="36" customFormat="1" ht="15">
      <c r="C9" s="36" t="s">
        <v>19</v>
      </c>
      <c r="D9" s="21">
        <v>2145</v>
      </c>
      <c r="E9" s="21">
        <v>1661</v>
      </c>
      <c r="F9" s="21">
        <v>1404</v>
      </c>
      <c r="G9" s="21"/>
      <c r="H9" s="21">
        <v>441</v>
      </c>
      <c r="I9" s="21">
        <v>431</v>
      </c>
      <c r="J9" s="21">
        <v>402</v>
      </c>
      <c r="K9" s="21">
        <v>387</v>
      </c>
      <c r="L9" s="21">
        <v>364</v>
      </c>
      <c r="M9" s="21">
        <v>343</v>
      </c>
      <c r="N9" s="21">
        <v>351</v>
      </c>
      <c r="O9" s="77">
        <v>345</v>
      </c>
      <c r="P9" s="21">
        <v>-1.7094017094017144</v>
      </c>
      <c r="Q9" s="75">
        <v>-10.852713178294572</v>
      </c>
      <c r="S9" s="21">
        <v>1661</v>
      </c>
      <c r="T9" s="342">
        <v>1404</v>
      </c>
      <c r="U9" s="21">
        <v>-15.472606863335336</v>
      </c>
      <c r="V9" s="31"/>
      <c r="W9" s="31"/>
    </row>
    <row r="10" spans="2:21" s="31" customFormat="1" ht="15">
      <c r="B10" s="31" t="s">
        <v>24</v>
      </c>
      <c r="D10" s="15">
        <v>3821</v>
      </c>
      <c r="E10" s="15">
        <v>1659</v>
      </c>
      <c r="F10" s="15">
        <v>1381</v>
      </c>
      <c r="G10" s="15"/>
      <c r="H10" s="15">
        <v>579</v>
      </c>
      <c r="I10" s="15">
        <v>431</v>
      </c>
      <c r="J10" s="15">
        <v>339</v>
      </c>
      <c r="K10" s="15">
        <v>310</v>
      </c>
      <c r="L10" s="15">
        <v>306</v>
      </c>
      <c r="M10" s="15">
        <v>342</v>
      </c>
      <c r="N10" s="15">
        <v>378</v>
      </c>
      <c r="O10" s="16">
        <v>355</v>
      </c>
      <c r="P10" s="15">
        <v>-6.084656084656082</v>
      </c>
      <c r="Q10" s="17">
        <v>14.516129032258075</v>
      </c>
      <c r="S10" s="15">
        <v>1659</v>
      </c>
      <c r="T10" s="347">
        <v>1381</v>
      </c>
      <c r="U10" s="15">
        <v>-16.757082579867387</v>
      </c>
    </row>
    <row r="11" spans="3:23" s="36" customFormat="1" ht="15">
      <c r="C11" s="36" t="s">
        <v>21</v>
      </c>
      <c r="D11" s="21">
        <v>2395</v>
      </c>
      <c r="E11" s="21">
        <v>1131</v>
      </c>
      <c r="F11" s="21">
        <v>970</v>
      </c>
      <c r="G11" s="21"/>
      <c r="H11" s="21">
        <v>387</v>
      </c>
      <c r="I11" s="21">
        <v>297</v>
      </c>
      <c r="J11" s="21">
        <v>227</v>
      </c>
      <c r="K11" s="21">
        <v>219</v>
      </c>
      <c r="L11" s="21">
        <v>215</v>
      </c>
      <c r="M11" s="21">
        <v>241</v>
      </c>
      <c r="N11" s="21">
        <v>269</v>
      </c>
      <c r="O11" s="77">
        <v>245</v>
      </c>
      <c r="P11" s="21">
        <v>-8.921933085501854</v>
      </c>
      <c r="Q11" s="75">
        <v>11.87214611872147</v>
      </c>
      <c r="S11" s="21">
        <v>1131</v>
      </c>
      <c r="T11" s="132">
        <v>970</v>
      </c>
      <c r="U11" s="21">
        <v>-14.235190097259064</v>
      </c>
      <c r="V11" s="31"/>
      <c r="W11" s="31"/>
    </row>
    <row r="12" spans="3:23" s="36" customFormat="1" ht="15">
      <c r="C12" s="36" t="s">
        <v>22</v>
      </c>
      <c r="D12" s="21">
        <v>1426</v>
      </c>
      <c r="E12" s="21">
        <v>528</v>
      </c>
      <c r="F12" s="21">
        <v>411</v>
      </c>
      <c r="G12" s="21"/>
      <c r="H12" s="21">
        <v>192</v>
      </c>
      <c r="I12" s="21">
        <v>134</v>
      </c>
      <c r="J12" s="21">
        <v>112</v>
      </c>
      <c r="K12" s="21">
        <v>91</v>
      </c>
      <c r="L12" s="21">
        <v>91</v>
      </c>
      <c r="M12" s="21">
        <v>101</v>
      </c>
      <c r="N12" s="21">
        <v>109</v>
      </c>
      <c r="O12" s="77">
        <v>110</v>
      </c>
      <c r="P12" s="21">
        <v>0.917431192660545</v>
      </c>
      <c r="Q12" s="75">
        <v>20.879120879120872</v>
      </c>
      <c r="S12" s="21">
        <v>528</v>
      </c>
      <c r="T12" s="348">
        <v>411</v>
      </c>
      <c r="U12" s="21">
        <v>-22.159090909090907</v>
      </c>
      <c r="V12" s="31"/>
      <c r="W12" s="31"/>
    </row>
    <row r="13" spans="3:23" ht="15">
      <c r="C13" s="33"/>
      <c r="D13" s="21"/>
      <c r="O13" s="151"/>
      <c r="T13" s="150"/>
      <c r="V13" s="31"/>
      <c r="W13" s="31"/>
    </row>
    <row r="14" spans="1:23" s="24" customFormat="1" ht="15">
      <c r="A14" s="90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5"/>
      <c r="S14" s="15"/>
      <c r="T14" s="150"/>
      <c r="U14" s="15"/>
      <c r="V14" s="31"/>
      <c r="W14" s="31"/>
    </row>
    <row r="15" spans="2:21" s="31" customFormat="1" ht="15">
      <c r="B15" s="31" t="s">
        <v>16</v>
      </c>
      <c r="D15" s="15">
        <v>210460</v>
      </c>
      <c r="E15" s="15">
        <v>220645</v>
      </c>
      <c r="F15" s="15">
        <v>234707</v>
      </c>
      <c r="G15" s="15"/>
      <c r="H15" s="15">
        <v>219123</v>
      </c>
      <c r="I15" s="15">
        <v>221667</v>
      </c>
      <c r="J15" s="15">
        <v>222325</v>
      </c>
      <c r="K15" s="15">
        <v>221462</v>
      </c>
      <c r="L15" s="15">
        <v>224393</v>
      </c>
      <c r="M15" s="15">
        <v>232950</v>
      </c>
      <c r="N15" s="15">
        <v>237792</v>
      </c>
      <c r="O15" s="350">
        <v>244503</v>
      </c>
      <c r="P15" s="15">
        <v>2.822214372224474</v>
      </c>
      <c r="Q15" s="17">
        <v>10.404042228463585</v>
      </c>
      <c r="S15" s="15">
        <v>220645</v>
      </c>
      <c r="T15" s="347">
        <v>234707</v>
      </c>
      <c r="U15" s="15">
        <v>6.373133313693935</v>
      </c>
    </row>
    <row r="16" spans="3:23" s="36" customFormat="1" ht="15">
      <c r="C16" s="36" t="s">
        <v>17</v>
      </c>
      <c r="D16" s="21">
        <v>118614</v>
      </c>
      <c r="E16" s="21">
        <v>127832</v>
      </c>
      <c r="F16" s="21">
        <v>141245</v>
      </c>
      <c r="G16" s="21"/>
      <c r="H16" s="21">
        <v>128695</v>
      </c>
      <c r="I16" s="21">
        <v>127447</v>
      </c>
      <c r="J16" s="21">
        <v>127454</v>
      </c>
      <c r="K16" s="21">
        <v>128152</v>
      </c>
      <c r="L16" s="21">
        <v>132388</v>
      </c>
      <c r="M16" s="21">
        <v>138617</v>
      </c>
      <c r="N16" s="21">
        <v>145902</v>
      </c>
      <c r="O16" s="349">
        <v>149104</v>
      </c>
      <c r="P16" s="21">
        <v>2.1946237885704045</v>
      </c>
      <c r="Q16" s="75">
        <v>16.349335164492174</v>
      </c>
      <c r="S16" s="21">
        <v>127832</v>
      </c>
      <c r="T16" s="349">
        <v>141245</v>
      </c>
      <c r="U16" s="21">
        <v>10.492677889730274</v>
      </c>
      <c r="V16" s="31"/>
      <c r="W16" s="31"/>
    </row>
    <row r="17" spans="3:23" s="36" customFormat="1" ht="15">
      <c r="C17" s="36" t="s">
        <v>18</v>
      </c>
      <c r="D17" s="21">
        <v>39818</v>
      </c>
      <c r="E17" s="21">
        <v>41782</v>
      </c>
      <c r="F17" s="21">
        <v>43190</v>
      </c>
      <c r="G17" s="21"/>
      <c r="H17" s="21">
        <v>41384</v>
      </c>
      <c r="I17" s="21">
        <v>42582</v>
      </c>
      <c r="J17" s="21">
        <v>42410</v>
      </c>
      <c r="K17" s="21">
        <v>41697</v>
      </c>
      <c r="L17" s="21">
        <v>42548</v>
      </c>
      <c r="M17" s="21">
        <v>43195</v>
      </c>
      <c r="N17" s="21">
        <v>40880</v>
      </c>
      <c r="O17" s="349">
        <v>46548</v>
      </c>
      <c r="P17" s="21">
        <v>13.864970645792575</v>
      </c>
      <c r="Q17" s="75">
        <v>11.633930498597023</v>
      </c>
      <c r="S17" s="21">
        <v>41782</v>
      </c>
      <c r="T17" s="349">
        <v>43190</v>
      </c>
      <c r="U17" s="21">
        <v>3.3698721937676535</v>
      </c>
      <c r="V17" s="31"/>
      <c r="W17" s="31"/>
    </row>
    <row r="18" spans="3:23" s="36" customFormat="1" ht="15">
      <c r="C18" s="36" t="s">
        <v>19</v>
      </c>
      <c r="D18" s="21">
        <v>52028</v>
      </c>
      <c r="E18" s="21">
        <v>51031</v>
      </c>
      <c r="F18" s="21">
        <v>50272</v>
      </c>
      <c r="G18" s="21"/>
      <c r="H18" s="21">
        <v>49044</v>
      </c>
      <c r="I18" s="21">
        <v>51638</v>
      </c>
      <c r="J18" s="21">
        <v>52461</v>
      </c>
      <c r="K18" s="21">
        <v>51613</v>
      </c>
      <c r="L18" s="21">
        <v>49457</v>
      </c>
      <c r="M18" s="21">
        <v>51138</v>
      </c>
      <c r="N18" s="21">
        <v>51010</v>
      </c>
      <c r="O18" s="349">
        <v>48851</v>
      </c>
      <c r="P18" s="21">
        <v>-4.232503430699863</v>
      </c>
      <c r="Q18" s="75">
        <v>-5.351364966190686</v>
      </c>
      <c r="S18" s="21">
        <v>51031</v>
      </c>
      <c r="T18" s="349">
        <v>50272</v>
      </c>
      <c r="U18" s="21">
        <v>-1.4873312300366481</v>
      </c>
      <c r="V18" s="31"/>
      <c r="W18" s="31"/>
    </row>
    <row r="19" spans="2:21" s="31" customFormat="1" ht="15">
      <c r="B19" s="31" t="s">
        <v>20</v>
      </c>
      <c r="D19" s="15">
        <v>199865</v>
      </c>
      <c r="E19" s="15">
        <v>204336</v>
      </c>
      <c r="F19" s="15">
        <v>215626</v>
      </c>
      <c r="G19" s="15"/>
      <c r="H19" s="15">
        <v>203691</v>
      </c>
      <c r="I19" s="15">
        <v>206050</v>
      </c>
      <c r="J19" s="15">
        <v>205904</v>
      </c>
      <c r="K19" s="15">
        <v>203560</v>
      </c>
      <c r="L19" s="15">
        <v>206483</v>
      </c>
      <c r="M19" s="15">
        <v>214221</v>
      </c>
      <c r="N19" s="15">
        <v>218581</v>
      </c>
      <c r="O19" s="350">
        <v>224126</v>
      </c>
      <c r="P19" s="15">
        <v>2.536817015202608</v>
      </c>
      <c r="Q19" s="17">
        <v>10.103163686382398</v>
      </c>
      <c r="S19" s="15">
        <v>204336</v>
      </c>
      <c r="T19" s="350">
        <v>215626</v>
      </c>
      <c r="U19" s="15">
        <v>5.525213374050586</v>
      </c>
    </row>
    <row r="20" spans="3:23" s="36" customFormat="1" ht="15">
      <c r="C20" s="36" t="s">
        <v>21</v>
      </c>
      <c r="D20" s="21">
        <v>161379</v>
      </c>
      <c r="E20" s="21">
        <v>178064</v>
      </c>
      <c r="F20" s="21">
        <v>184792</v>
      </c>
      <c r="G20" s="21"/>
      <c r="H20" s="21">
        <v>175464</v>
      </c>
      <c r="I20" s="21">
        <v>177983</v>
      </c>
      <c r="J20" s="21">
        <v>179319</v>
      </c>
      <c r="K20" s="21">
        <v>180701</v>
      </c>
      <c r="L20" s="21">
        <v>181335</v>
      </c>
      <c r="M20" s="21">
        <v>182951</v>
      </c>
      <c r="N20" s="21">
        <v>184815</v>
      </c>
      <c r="O20" s="349">
        <v>189502</v>
      </c>
      <c r="P20" s="21">
        <v>2.536049563076581</v>
      </c>
      <c r="Q20" s="75">
        <v>4.870476643737454</v>
      </c>
      <c r="S20" s="21">
        <v>178064</v>
      </c>
      <c r="T20" s="349">
        <v>184792</v>
      </c>
      <c r="U20" s="21">
        <v>3.7784167490340526</v>
      </c>
      <c r="V20" s="31"/>
      <c r="W20" s="31"/>
    </row>
    <row r="21" spans="3:23" s="36" customFormat="1" ht="15">
      <c r="C21" s="36" t="s">
        <v>22</v>
      </c>
      <c r="D21" s="21">
        <v>38486</v>
      </c>
      <c r="E21" s="21">
        <v>26272</v>
      </c>
      <c r="F21" s="21">
        <v>30834</v>
      </c>
      <c r="G21" s="21"/>
      <c r="H21" s="21">
        <v>28227</v>
      </c>
      <c r="I21" s="21">
        <v>28067</v>
      </c>
      <c r="J21" s="21">
        <v>26585</v>
      </c>
      <c r="K21" s="21">
        <v>22859</v>
      </c>
      <c r="L21" s="21">
        <v>25148</v>
      </c>
      <c r="M21" s="21">
        <v>31270</v>
      </c>
      <c r="N21" s="21">
        <v>33766</v>
      </c>
      <c r="O21" s="349">
        <v>34624</v>
      </c>
      <c r="P21" s="21">
        <v>2.541017591660255</v>
      </c>
      <c r="Q21" s="75">
        <v>51.46769324992344</v>
      </c>
      <c r="S21" s="21">
        <v>26272</v>
      </c>
      <c r="T21" s="349">
        <v>30834</v>
      </c>
      <c r="U21" s="21">
        <v>17.364494518879425</v>
      </c>
      <c r="V21" s="31"/>
      <c r="W21" s="31"/>
    </row>
    <row r="22" spans="3:23" ht="15">
      <c r="C22" s="6"/>
      <c r="D22" s="76"/>
      <c r="T22" s="151"/>
      <c r="V22" s="31"/>
      <c r="W22" s="31"/>
    </row>
    <row r="23" spans="1:23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78"/>
      <c r="P23" s="54"/>
      <c r="Q23" s="54"/>
      <c r="S23" s="54"/>
      <c r="T23" s="310"/>
      <c r="U23" s="54"/>
      <c r="V23" s="31"/>
      <c r="W23" s="31"/>
    </row>
    <row r="24" spans="1:23" s="57" customFormat="1" ht="15">
      <c r="A24" s="57" t="s">
        <v>178</v>
      </c>
      <c r="D24" s="54">
        <v>2.04</v>
      </c>
      <c r="E24" s="54">
        <v>2.02</v>
      </c>
      <c r="F24" s="54">
        <v>1.84</v>
      </c>
      <c r="G24" s="54"/>
      <c r="H24" s="54">
        <v>1.99</v>
      </c>
      <c r="I24" s="119">
        <v>2.01</v>
      </c>
      <c r="J24" s="119">
        <v>2.03</v>
      </c>
      <c r="K24" s="119">
        <v>2.02</v>
      </c>
      <c r="L24" s="119">
        <v>1.93</v>
      </c>
      <c r="M24" s="119">
        <v>1.84</v>
      </c>
      <c r="N24" s="119">
        <v>1.8</v>
      </c>
      <c r="O24" s="379">
        <v>1.79</v>
      </c>
      <c r="P24" s="54">
        <v>-0.01</v>
      </c>
      <c r="Q24" s="54">
        <v>-0.23</v>
      </c>
      <c r="S24" s="119">
        <v>2.02</v>
      </c>
      <c r="T24" s="351">
        <v>1.84</v>
      </c>
      <c r="U24" s="54">
        <v>-0.18</v>
      </c>
      <c r="V24" s="31"/>
      <c r="W24" s="31"/>
    </row>
    <row r="25" spans="2:23" s="27" customFormat="1" ht="15">
      <c r="B25" s="27" t="s">
        <v>51</v>
      </c>
      <c r="D25" s="54">
        <v>3.86</v>
      </c>
      <c r="E25" s="54">
        <v>2.78</v>
      </c>
      <c r="F25" s="54">
        <v>2.43</v>
      </c>
      <c r="G25" s="54"/>
      <c r="H25" s="54">
        <v>3.06</v>
      </c>
      <c r="I25" s="54">
        <v>2.79</v>
      </c>
      <c r="J25" s="54">
        <v>2.64</v>
      </c>
      <c r="K25" s="54">
        <v>2.57</v>
      </c>
      <c r="L25" s="54">
        <v>2.48</v>
      </c>
      <c r="M25" s="54">
        <v>2.43</v>
      </c>
      <c r="N25" s="54">
        <v>2.43</v>
      </c>
      <c r="O25" s="351">
        <v>2.37</v>
      </c>
      <c r="P25" s="54">
        <v>-0.06000000000000005</v>
      </c>
      <c r="Q25" s="54">
        <v>-0.2</v>
      </c>
      <c r="S25" s="54">
        <v>2.78</v>
      </c>
      <c r="T25" s="351">
        <v>2.43</v>
      </c>
      <c r="U25" s="54">
        <v>-0.35</v>
      </c>
      <c r="V25" s="31"/>
      <c r="W25" s="31"/>
    </row>
    <row r="26" spans="3:23" s="56" customFormat="1" ht="15">
      <c r="C26" s="56" t="s">
        <v>17</v>
      </c>
      <c r="D26" s="51">
        <v>4.25</v>
      </c>
      <c r="E26" s="51">
        <v>3.2</v>
      </c>
      <c r="F26" s="51">
        <v>2.79</v>
      </c>
      <c r="G26" s="51"/>
      <c r="H26" s="51">
        <v>3.49</v>
      </c>
      <c r="I26" s="51">
        <v>3.2</v>
      </c>
      <c r="J26" s="51">
        <v>3.06</v>
      </c>
      <c r="K26" s="51">
        <v>3</v>
      </c>
      <c r="L26" s="51">
        <v>2.86</v>
      </c>
      <c r="M26" s="51">
        <v>2.85</v>
      </c>
      <c r="N26" s="51">
        <v>2.74</v>
      </c>
      <c r="O26" s="348">
        <v>2.69</v>
      </c>
      <c r="P26" s="51">
        <v>-0.050000000000000266</v>
      </c>
      <c r="Q26" s="51">
        <v>-0.31</v>
      </c>
      <c r="S26" s="51">
        <v>3.2</v>
      </c>
      <c r="T26" s="348">
        <v>2.79</v>
      </c>
      <c r="U26" s="51">
        <v>-0.41</v>
      </c>
      <c r="V26" s="31"/>
      <c r="W26" s="31"/>
    </row>
    <row r="27" spans="3:23" s="56" customFormat="1" ht="15">
      <c r="C27" s="56" t="s">
        <v>18</v>
      </c>
      <c r="D27" s="51">
        <v>2.32</v>
      </c>
      <c r="E27" s="51">
        <v>0.91</v>
      </c>
      <c r="F27" s="51">
        <v>0.83</v>
      </c>
      <c r="G27" s="51"/>
      <c r="H27" s="51">
        <v>1.05</v>
      </c>
      <c r="I27" s="51">
        <v>0.9</v>
      </c>
      <c r="J27" s="51">
        <v>0.88</v>
      </c>
      <c r="K27" s="51">
        <v>0.78</v>
      </c>
      <c r="L27" s="51">
        <v>0.71</v>
      </c>
      <c r="M27" s="51">
        <v>0.76</v>
      </c>
      <c r="N27" s="51">
        <v>0.95</v>
      </c>
      <c r="O27" s="380">
        <v>0.9</v>
      </c>
      <c r="P27" s="51">
        <v>-0.04999999999999993</v>
      </c>
      <c r="Q27" s="51">
        <v>0.12</v>
      </c>
      <c r="S27" s="51">
        <v>0.91</v>
      </c>
      <c r="T27" s="348">
        <v>0.83</v>
      </c>
      <c r="U27" s="51">
        <v>-0.08000000000000007</v>
      </c>
      <c r="V27" s="31"/>
      <c r="W27" s="31"/>
    </row>
    <row r="28" spans="3:23" s="56" customFormat="1" ht="15">
      <c r="C28" s="56" t="s">
        <v>19</v>
      </c>
      <c r="D28" s="51">
        <v>4.11</v>
      </c>
      <c r="E28" s="51">
        <v>3.26</v>
      </c>
      <c r="F28" s="51">
        <v>2.79</v>
      </c>
      <c r="G28" s="51"/>
      <c r="H28" s="51">
        <v>3.65</v>
      </c>
      <c r="I28" s="51">
        <v>3.34</v>
      </c>
      <c r="J28" s="51">
        <v>3.05</v>
      </c>
      <c r="K28" s="51">
        <v>2.97</v>
      </c>
      <c r="L28" s="51">
        <v>2.98</v>
      </c>
      <c r="M28" s="51">
        <v>2.69</v>
      </c>
      <c r="N28" s="51">
        <v>2.73</v>
      </c>
      <c r="O28" s="348">
        <v>2.79</v>
      </c>
      <c r="P28" s="51">
        <v>0.06000000000000005</v>
      </c>
      <c r="Q28" s="51">
        <v>-0.18</v>
      </c>
      <c r="S28" s="51">
        <v>3.26</v>
      </c>
      <c r="T28" s="348">
        <v>2.79</v>
      </c>
      <c r="U28" s="51">
        <v>-0.47</v>
      </c>
      <c r="V28" s="31"/>
      <c r="W28" s="31"/>
    </row>
    <row r="29" spans="2:23" s="27" customFormat="1" ht="15">
      <c r="B29" s="27" t="s">
        <v>52</v>
      </c>
      <c r="D29" s="54">
        <v>1.91</v>
      </c>
      <c r="E29" s="54">
        <v>0.81</v>
      </c>
      <c r="F29" s="54">
        <v>0.64</v>
      </c>
      <c r="G29" s="54"/>
      <c r="H29" s="54">
        <v>1.15</v>
      </c>
      <c r="I29" s="54">
        <v>0.84</v>
      </c>
      <c r="J29" s="54">
        <v>0.65</v>
      </c>
      <c r="K29" s="54">
        <v>0.6</v>
      </c>
      <c r="L29" s="54">
        <v>0.6</v>
      </c>
      <c r="M29" s="54">
        <v>0.64</v>
      </c>
      <c r="N29" s="54">
        <v>0.69</v>
      </c>
      <c r="O29" s="351">
        <v>0.63</v>
      </c>
      <c r="P29" s="54">
        <v>-0.05999999999999994</v>
      </c>
      <c r="Q29" s="54">
        <v>0.03</v>
      </c>
      <c r="S29" s="54">
        <v>0.81</v>
      </c>
      <c r="T29" s="351">
        <v>0.64</v>
      </c>
      <c r="U29" s="54">
        <v>-0.17</v>
      </c>
      <c r="V29" s="31"/>
      <c r="W29" s="31"/>
    </row>
    <row r="30" spans="3:23" s="56" customFormat="1" ht="15">
      <c r="C30" s="56" t="s">
        <v>21</v>
      </c>
      <c r="D30" s="51">
        <v>1.48</v>
      </c>
      <c r="E30" s="51">
        <v>0.64</v>
      </c>
      <c r="F30" s="51">
        <v>0.53</v>
      </c>
      <c r="G30" s="51"/>
      <c r="H30" s="51">
        <v>0.9</v>
      </c>
      <c r="I30" s="51">
        <v>0.67</v>
      </c>
      <c r="J30" s="51">
        <v>0.5</v>
      </c>
      <c r="K30" s="51">
        <v>0.48</v>
      </c>
      <c r="L30" s="51">
        <v>0.48</v>
      </c>
      <c r="M30" s="51">
        <v>0.53</v>
      </c>
      <c r="N30" s="51">
        <v>0.58</v>
      </c>
      <c r="O30" s="348">
        <v>0.51</v>
      </c>
      <c r="P30" s="51">
        <v>-0.06999999999999995</v>
      </c>
      <c r="Q30" s="51">
        <v>0.03</v>
      </c>
      <c r="S30" s="51">
        <v>0.64</v>
      </c>
      <c r="T30" s="348">
        <v>0.53</v>
      </c>
      <c r="U30" s="51">
        <v>-0.11</v>
      </c>
      <c r="V30" s="31"/>
      <c r="W30" s="31"/>
    </row>
    <row r="31" spans="3:23" s="56" customFormat="1" ht="15">
      <c r="C31" s="56" t="s">
        <v>22</v>
      </c>
      <c r="D31" s="51">
        <v>3.7</v>
      </c>
      <c r="E31" s="51">
        <v>2.02</v>
      </c>
      <c r="F31" s="51">
        <v>1.33</v>
      </c>
      <c r="G31" s="51"/>
      <c r="H31" s="51">
        <v>2.76</v>
      </c>
      <c r="I31" s="51">
        <v>1.9</v>
      </c>
      <c r="J31" s="51">
        <v>1.68</v>
      </c>
      <c r="K31" s="51">
        <v>1.58</v>
      </c>
      <c r="L31" s="51">
        <v>1.46</v>
      </c>
      <c r="M31" s="51">
        <v>1.3</v>
      </c>
      <c r="N31" s="51">
        <v>1.28</v>
      </c>
      <c r="O31" s="348">
        <v>1.26</v>
      </c>
      <c r="P31" s="51">
        <v>-0.02</v>
      </c>
      <c r="Q31" s="51">
        <v>-0.32</v>
      </c>
      <c r="S31" s="51">
        <v>2.02</v>
      </c>
      <c r="T31" s="348">
        <v>1.33</v>
      </c>
      <c r="U31" s="51">
        <v>-0.69</v>
      </c>
      <c r="V31" s="31"/>
      <c r="W31" s="31"/>
    </row>
    <row r="32" ht="15">
      <c r="O32" s="150"/>
    </row>
  </sheetData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2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2" width="2.8515625" style="22" customWidth="1"/>
    <col min="3" max="3" width="46.57421875" style="10" customWidth="1"/>
    <col min="4" max="4" width="8.421875" style="76" customWidth="1"/>
    <col min="5" max="6" width="8.421875" style="75" customWidth="1"/>
    <col min="7" max="7" width="3.7109375" style="75" customWidth="1"/>
    <col min="8" max="14" width="8.421875" style="75" customWidth="1"/>
    <col min="15" max="15" width="8.421875" style="122" customWidth="1"/>
    <col min="16" max="17" width="9.421875" style="75" customWidth="1"/>
    <col min="18" max="18" width="3.28125" style="75" customWidth="1"/>
    <col min="19" max="19" width="9.421875" style="75" customWidth="1"/>
    <col min="20" max="20" width="9.421875" style="122" customWidth="1"/>
    <col min="21" max="21" width="9.421875" style="75" customWidth="1"/>
    <col min="22" max="16384" width="9.140625" style="22" customWidth="1"/>
  </cols>
  <sheetData>
    <row r="1" spans="1:21" s="42" customFormat="1" ht="20.25">
      <c r="A1" s="41" t="s">
        <v>25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45"/>
      <c r="S2" s="74" t="s">
        <v>236</v>
      </c>
      <c r="T2" s="74" t="s">
        <v>405</v>
      </c>
      <c r="U2" s="74" t="s">
        <v>406</v>
      </c>
    </row>
    <row r="3" spans="1:21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17"/>
      <c r="S3" s="17"/>
      <c r="T3" s="128"/>
      <c r="U3" s="17"/>
    </row>
    <row r="4" spans="1:21" s="18" customFormat="1" ht="15">
      <c r="A4" s="47" t="s">
        <v>108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17"/>
      <c r="S4" s="17"/>
      <c r="T4" s="146"/>
      <c r="U4" s="17"/>
    </row>
    <row r="5" spans="1:21" s="18" customFormat="1" ht="15">
      <c r="A5" s="31" t="s">
        <v>25</v>
      </c>
      <c r="D5" s="17">
        <v>1730</v>
      </c>
      <c r="E5" s="17">
        <v>2148</v>
      </c>
      <c r="F5" s="17">
        <v>2748</v>
      </c>
      <c r="G5" s="17"/>
      <c r="H5" s="17">
        <v>586</v>
      </c>
      <c r="I5" s="17">
        <v>680</v>
      </c>
      <c r="J5" s="17">
        <v>437</v>
      </c>
      <c r="K5" s="17">
        <v>445</v>
      </c>
      <c r="L5" s="17">
        <v>647</v>
      </c>
      <c r="M5" s="17">
        <v>748</v>
      </c>
      <c r="N5" s="17">
        <v>730</v>
      </c>
      <c r="O5" s="128">
        <v>623</v>
      </c>
      <c r="P5" s="17">
        <v>-14.657534246575343</v>
      </c>
      <c r="Q5" s="17">
        <v>40</v>
      </c>
      <c r="R5" s="17"/>
      <c r="S5" s="17">
        <v>2148</v>
      </c>
      <c r="T5" s="128">
        <v>2748</v>
      </c>
      <c r="U5" s="17">
        <v>27.93296089385475</v>
      </c>
    </row>
    <row r="6" spans="2:21" s="18" customFormat="1" ht="15">
      <c r="B6" s="31" t="s">
        <v>96</v>
      </c>
      <c r="D6" s="17">
        <v>1274</v>
      </c>
      <c r="E6" s="17">
        <v>1394</v>
      </c>
      <c r="F6" s="17">
        <v>1397</v>
      </c>
      <c r="G6" s="17"/>
      <c r="H6" s="17">
        <v>317</v>
      </c>
      <c r="I6" s="17">
        <v>358</v>
      </c>
      <c r="J6" s="17">
        <v>361</v>
      </c>
      <c r="K6" s="17">
        <v>358</v>
      </c>
      <c r="L6" s="17">
        <v>341</v>
      </c>
      <c r="M6" s="17">
        <v>358</v>
      </c>
      <c r="N6" s="17">
        <v>340</v>
      </c>
      <c r="O6" s="128">
        <v>358</v>
      </c>
      <c r="P6" s="17">
        <v>5.294117647058827</v>
      </c>
      <c r="Q6" s="17">
        <v>0</v>
      </c>
      <c r="R6" s="17"/>
      <c r="S6" s="17">
        <v>1394</v>
      </c>
      <c r="T6" s="128">
        <v>1397</v>
      </c>
      <c r="U6" s="17">
        <v>0.21520803443328962</v>
      </c>
    </row>
    <row r="7" spans="3:21" ht="14.25">
      <c r="C7" s="33" t="s">
        <v>30</v>
      </c>
      <c r="D7" s="75">
        <v>152</v>
      </c>
      <c r="E7" s="75">
        <v>170</v>
      </c>
      <c r="F7" s="75">
        <v>179</v>
      </c>
      <c r="H7" s="75">
        <v>28</v>
      </c>
      <c r="I7" s="75">
        <v>50</v>
      </c>
      <c r="J7" s="75">
        <v>51</v>
      </c>
      <c r="K7" s="75">
        <v>41</v>
      </c>
      <c r="L7" s="75">
        <v>42</v>
      </c>
      <c r="M7" s="75">
        <v>42</v>
      </c>
      <c r="N7" s="75">
        <v>45</v>
      </c>
      <c r="O7" s="122">
        <v>50</v>
      </c>
      <c r="P7" s="137">
        <v>11.111111111111116</v>
      </c>
      <c r="Q7" s="75">
        <v>21.95121951219512</v>
      </c>
      <c r="S7" s="75">
        <v>170</v>
      </c>
      <c r="T7" s="122">
        <v>179</v>
      </c>
      <c r="U7" s="75">
        <v>5.294117647058827</v>
      </c>
    </row>
    <row r="8" spans="3:21" ht="14.25">
      <c r="C8" s="33" t="s">
        <v>31</v>
      </c>
      <c r="D8" s="75">
        <v>90</v>
      </c>
      <c r="E8" s="75">
        <v>146</v>
      </c>
      <c r="F8" s="75">
        <v>154</v>
      </c>
      <c r="H8" s="75">
        <v>17</v>
      </c>
      <c r="I8" s="75">
        <v>27</v>
      </c>
      <c r="J8" s="75">
        <v>43</v>
      </c>
      <c r="K8" s="75">
        <v>59</v>
      </c>
      <c r="L8" s="75">
        <v>27</v>
      </c>
      <c r="M8" s="75">
        <v>29</v>
      </c>
      <c r="N8" s="75">
        <v>38</v>
      </c>
      <c r="O8" s="122">
        <v>60</v>
      </c>
      <c r="P8" s="75">
        <v>57.89473684210527</v>
      </c>
      <c r="Q8" s="75">
        <v>1.6949152542372836</v>
      </c>
      <c r="S8" s="75">
        <v>146</v>
      </c>
      <c r="T8" s="122">
        <v>154</v>
      </c>
      <c r="U8" s="75">
        <v>5.47945205479452</v>
      </c>
    </row>
    <row r="9" spans="3:21" ht="14.25">
      <c r="C9" s="33" t="s">
        <v>32</v>
      </c>
      <c r="D9" s="75">
        <v>225</v>
      </c>
      <c r="E9" s="75">
        <v>244</v>
      </c>
      <c r="F9" s="75">
        <v>227</v>
      </c>
      <c r="H9" s="75">
        <v>74</v>
      </c>
      <c r="I9" s="75">
        <v>59</v>
      </c>
      <c r="J9" s="75">
        <v>56</v>
      </c>
      <c r="K9" s="75">
        <v>55</v>
      </c>
      <c r="L9" s="75">
        <v>59</v>
      </c>
      <c r="M9" s="75">
        <v>57</v>
      </c>
      <c r="N9" s="75">
        <v>55</v>
      </c>
      <c r="O9" s="122">
        <v>56</v>
      </c>
      <c r="P9" s="75">
        <v>1.8181818181818077</v>
      </c>
      <c r="Q9" s="75">
        <v>1.8181818181818077</v>
      </c>
      <c r="S9" s="75">
        <v>244</v>
      </c>
      <c r="T9" s="122">
        <v>227</v>
      </c>
      <c r="U9" s="75">
        <v>-6.9672131147541005</v>
      </c>
    </row>
    <row r="10" spans="3:21" ht="14.25">
      <c r="C10" s="33" t="s">
        <v>33</v>
      </c>
      <c r="D10" s="75">
        <v>299</v>
      </c>
      <c r="E10" s="75">
        <v>375</v>
      </c>
      <c r="F10" s="75">
        <v>333</v>
      </c>
      <c r="H10" s="75">
        <v>96</v>
      </c>
      <c r="I10" s="75">
        <v>108</v>
      </c>
      <c r="J10" s="75">
        <v>86</v>
      </c>
      <c r="K10" s="75">
        <v>85</v>
      </c>
      <c r="L10" s="75">
        <v>100</v>
      </c>
      <c r="M10" s="75">
        <v>101</v>
      </c>
      <c r="N10" s="75">
        <v>80</v>
      </c>
      <c r="O10" s="122">
        <v>52</v>
      </c>
      <c r="P10" s="75">
        <v>-35</v>
      </c>
      <c r="Q10" s="75">
        <v>-38.8235294117647</v>
      </c>
      <c r="S10" s="75">
        <v>375</v>
      </c>
      <c r="T10" s="122">
        <v>333</v>
      </c>
      <c r="U10" s="75">
        <v>-11.2</v>
      </c>
    </row>
    <row r="11" spans="3:21" ht="14.25">
      <c r="C11" s="33" t="s">
        <v>34</v>
      </c>
      <c r="D11" s="75">
        <v>49</v>
      </c>
      <c r="E11" s="75">
        <v>57</v>
      </c>
      <c r="F11" s="75">
        <v>59</v>
      </c>
      <c r="H11" s="75">
        <v>15</v>
      </c>
      <c r="I11" s="75">
        <v>14</v>
      </c>
      <c r="J11" s="75">
        <v>14</v>
      </c>
      <c r="K11" s="75">
        <v>14</v>
      </c>
      <c r="L11" s="75">
        <v>13</v>
      </c>
      <c r="M11" s="75">
        <v>16</v>
      </c>
      <c r="N11" s="75">
        <v>14</v>
      </c>
      <c r="O11" s="122">
        <v>16</v>
      </c>
      <c r="P11" s="75">
        <v>14.28571428571428</v>
      </c>
      <c r="Q11" s="75">
        <v>14.28571428571428</v>
      </c>
      <c r="S11" s="75">
        <v>57</v>
      </c>
      <c r="T11" s="122">
        <v>59</v>
      </c>
      <c r="U11" s="137">
        <v>3.5087719298245723</v>
      </c>
    </row>
    <row r="12" spans="3:21" ht="14.25">
      <c r="C12" s="33" t="s">
        <v>35</v>
      </c>
      <c r="D12" s="75">
        <v>81</v>
      </c>
      <c r="E12" s="75">
        <v>84</v>
      </c>
      <c r="F12" s="75">
        <v>85</v>
      </c>
      <c r="H12" s="75">
        <v>20</v>
      </c>
      <c r="I12" s="75">
        <v>22</v>
      </c>
      <c r="J12" s="75">
        <v>21</v>
      </c>
      <c r="K12" s="75">
        <v>21</v>
      </c>
      <c r="L12" s="75">
        <v>20</v>
      </c>
      <c r="M12" s="75">
        <v>22</v>
      </c>
      <c r="N12" s="75">
        <v>20</v>
      </c>
      <c r="O12" s="122">
        <v>23</v>
      </c>
      <c r="P12" s="75">
        <v>15</v>
      </c>
      <c r="Q12" s="75">
        <v>9.523809523809534</v>
      </c>
      <c r="S12" s="75">
        <v>84</v>
      </c>
      <c r="T12" s="122">
        <v>85</v>
      </c>
      <c r="U12" s="75">
        <v>1.1904761904761862</v>
      </c>
    </row>
    <row r="13" spans="3:21" ht="15.75" customHeight="1">
      <c r="C13" s="33" t="s">
        <v>36</v>
      </c>
      <c r="D13" s="75">
        <v>143</v>
      </c>
      <c r="E13" s="75">
        <v>143</v>
      </c>
      <c r="F13" s="75">
        <v>149</v>
      </c>
      <c r="H13" s="75">
        <v>33</v>
      </c>
      <c r="I13" s="75">
        <v>37</v>
      </c>
      <c r="J13" s="75">
        <v>37</v>
      </c>
      <c r="K13" s="75">
        <v>36</v>
      </c>
      <c r="L13" s="75">
        <v>35</v>
      </c>
      <c r="M13" s="75">
        <v>37</v>
      </c>
      <c r="N13" s="75">
        <v>37</v>
      </c>
      <c r="O13" s="122">
        <v>40</v>
      </c>
      <c r="P13" s="75">
        <v>8.108108108108114</v>
      </c>
      <c r="Q13" s="75">
        <v>11.111111111111116</v>
      </c>
      <c r="S13" s="75">
        <v>143</v>
      </c>
      <c r="T13" s="122">
        <v>149</v>
      </c>
      <c r="U13" s="75">
        <v>4.195804195804187</v>
      </c>
    </row>
    <row r="14" spans="3:21" ht="14.25">
      <c r="C14" s="33" t="s">
        <v>37</v>
      </c>
      <c r="D14" s="75">
        <v>32</v>
      </c>
      <c r="E14" s="75">
        <v>20</v>
      </c>
      <c r="F14" s="75">
        <v>22</v>
      </c>
      <c r="H14" s="75">
        <v>5</v>
      </c>
      <c r="I14" s="75">
        <v>6</v>
      </c>
      <c r="J14" s="75">
        <v>5</v>
      </c>
      <c r="K14" s="75">
        <v>4</v>
      </c>
      <c r="L14" s="75">
        <v>5</v>
      </c>
      <c r="M14" s="75">
        <v>6</v>
      </c>
      <c r="N14" s="75">
        <v>5</v>
      </c>
      <c r="O14" s="122">
        <v>6</v>
      </c>
      <c r="P14" s="75">
        <v>20</v>
      </c>
      <c r="Q14" s="75">
        <v>50</v>
      </c>
      <c r="S14" s="75">
        <v>20</v>
      </c>
      <c r="T14" s="122">
        <v>22</v>
      </c>
      <c r="U14" s="137">
        <v>10</v>
      </c>
    </row>
    <row r="15" spans="3:21" ht="14.25">
      <c r="C15" s="33" t="s">
        <v>38</v>
      </c>
      <c r="D15" s="75">
        <v>137</v>
      </c>
      <c r="E15" s="75">
        <v>101</v>
      </c>
      <c r="F15" s="75">
        <v>136</v>
      </c>
      <c r="H15" s="75">
        <v>16</v>
      </c>
      <c r="I15" s="75">
        <v>21</v>
      </c>
      <c r="J15" s="75">
        <v>34</v>
      </c>
      <c r="K15" s="75">
        <v>30</v>
      </c>
      <c r="L15" s="75">
        <v>27</v>
      </c>
      <c r="M15" s="75">
        <v>34</v>
      </c>
      <c r="N15" s="75">
        <v>31</v>
      </c>
      <c r="O15" s="122">
        <v>44</v>
      </c>
      <c r="P15" s="75">
        <v>41.93548387096775</v>
      </c>
      <c r="Q15" s="75">
        <v>46.66666666666666</v>
      </c>
      <c r="S15" s="75">
        <v>101</v>
      </c>
      <c r="T15" s="122">
        <v>136</v>
      </c>
      <c r="U15" s="137">
        <v>34.65346534653466</v>
      </c>
    </row>
    <row r="16" spans="3:21" ht="14.25">
      <c r="C16" s="33" t="s">
        <v>39</v>
      </c>
      <c r="D16" s="75">
        <v>66</v>
      </c>
      <c r="E16" s="75">
        <v>54</v>
      </c>
      <c r="F16" s="75">
        <v>53</v>
      </c>
      <c r="H16" s="75">
        <v>13</v>
      </c>
      <c r="I16" s="75">
        <v>14</v>
      </c>
      <c r="J16" s="75">
        <v>14</v>
      </c>
      <c r="K16" s="75">
        <v>13</v>
      </c>
      <c r="L16" s="75">
        <v>13</v>
      </c>
      <c r="M16" s="75">
        <v>14</v>
      </c>
      <c r="N16" s="75">
        <v>15</v>
      </c>
      <c r="O16" s="122">
        <v>11</v>
      </c>
      <c r="P16" s="75">
        <v>-26.66666666666667</v>
      </c>
      <c r="Q16" s="75">
        <v>-15.384615384615385</v>
      </c>
      <c r="S16" s="75">
        <v>54</v>
      </c>
      <c r="T16" s="122">
        <v>53</v>
      </c>
      <c r="U16" s="75">
        <v>-1.851851851851849</v>
      </c>
    </row>
    <row r="17" spans="2:21" s="18" customFormat="1" ht="15">
      <c r="B17" s="31" t="s">
        <v>344</v>
      </c>
      <c r="D17" s="17">
        <v>23</v>
      </c>
      <c r="E17" s="17">
        <v>433</v>
      </c>
      <c r="F17" s="17">
        <v>895</v>
      </c>
      <c r="G17" s="17"/>
      <c r="H17" s="17">
        <v>150</v>
      </c>
      <c r="I17" s="17">
        <v>172</v>
      </c>
      <c r="J17" s="17">
        <v>56</v>
      </c>
      <c r="K17" s="17">
        <v>55</v>
      </c>
      <c r="L17" s="17">
        <v>230</v>
      </c>
      <c r="M17" s="17">
        <v>278</v>
      </c>
      <c r="N17" s="17">
        <v>223</v>
      </c>
      <c r="O17" s="128">
        <v>164</v>
      </c>
      <c r="P17" s="138">
        <v>-26.45739910313901</v>
      </c>
      <c r="Q17" s="17" t="s">
        <v>387</v>
      </c>
      <c r="R17" s="17"/>
      <c r="S17" s="17">
        <v>433</v>
      </c>
      <c r="T17" s="128">
        <v>895</v>
      </c>
      <c r="U17" s="138" t="s">
        <v>387</v>
      </c>
    </row>
    <row r="18" spans="2:21" ht="15">
      <c r="B18" s="31"/>
      <c r="C18" s="33" t="s">
        <v>41</v>
      </c>
      <c r="D18" s="75">
        <v>-187</v>
      </c>
      <c r="E18" s="75">
        <v>700</v>
      </c>
      <c r="F18" s="75">
        <v>915</v>
      </c>
      <c r="H18" s="75">
        <v>204</v>
      </c>
      <c r="I18" s="75">
        <v>234</v>
      </c>
      <c r="J18" s="75">
        <v>83</v>
      </c>
      <c r="K18" s="75">
        <v>179</v>
      </c>
      <c r="L18" s="75">
        <v>260</v>
      </c>
      <c r="M18" s="75">
        <v>266</v>
      </c>
      <c r="N18" s="75">
        <v>235</v>
      </c>
      <c r="O18" s="122">
        <v>154</v>
      </c>
      <c r="P18" s="137">
        <v>-34.468085106382986</v>
      </c>
      <c r="Q18" s="75">
        <v>-13.966480446927376</v>
      </c>
      <c r="S18" s="75">
        <v>700</v>
      </c>
      <c r="T18" s="122">
        <v>915</v>
      </c>
      <c r="U18" s="137">
        <v>30.714285714285715</v>
      </c>
    </row>
    <row r="19" spans="2:21" ht="15">
      <c r="B19" s="31"/>
      <c r="C19" s="33" t="s">
        <v>42</v>
      </c>
      <c r="D19" s="75">
        <v>210</v>
      </c>
      <c r="E19" s="75">
        <v>-267</v>
      </c>
      <c r="F19" s="75">
        <v>-20</v>
      </c>
      <c r="H19" s="75">
        <v>-54</v>
      </c>
      <c r="I19" s="75">
        <v>-62</v>
      </c>
      <c r="J19" s="75">
        <v>-27</v>
      </c>
      <c r="K19" s="75">
        <v>-124</v>
      </c>
      <c r="L19" s="75">
        <v>-30</v>
      </c>
      <c r="M19" s="75">
        <v>12</v>
      </c>
      <c r="N19" s="75">
        <v>-12</v>
      </c>
      <c r="O19" s="122">
        <v>10</v>
      </c>
      <c r="P19" s="137" t="s">
        <v>401</v>
      </c>
      <c r="Q19" s="75" t="s">
        <v>401</v>
      </c>
      <c r="S19" s="75">
        <v>-267</v>
      </c>
      <c r="T19" s="122">
        <v>-20</v>
      </c>
      <c r="U19" s="137">
        <v>92.50936329588015</v>
      </c>
    </row>
    <row r="20" spans="2:21" s="18" customFormat="1" ht="14.25" customHeight="1">
      <c r="B20" s="31" t="s">
        <v>26</v>
      </c>
      <c r="D20" s="17">
        <v>433</v>
      </c>
      <c r="E20" s="17">
        <v>321</v>
      </c>
      <c r="F20" s="17">
        <v>456</v>
      </c>
      <c r="G20" s="17"/>
      <c r="H20" s="17">
        <v>119</v>
      </c>
      <c r="I20" s="17">
        <v>150</v>
      </c>
      <c r="J20" s="17">
        <v>20</v>
      </c>
      <c r="K20" s="17">
        <v>32</v>
      </c>
      <c r="L20" s="17">
        <v>76</v>
      </c>
      <c r="M20" s="17">
        <v>112</v>
      </c>
      <c r="N20" s="17">
        <v>167</v>
      </c>
      <c r="O20" s="128">
        <v>101</v>
      </c>
      <c r="P20" s="138">
        <v>-39.52095808383233</v>
      </c>
      <c r="Q20" s="17" t="s">
        <v>387</v>
      </c>
      <c r="R20" s="17"/>
      <c r="S20" s="17">
        <v>321</v>
      </c>
      <c r="T20" s="128">
        <v>456</v>
      </c>
      <c r="U20" s="138">
        <v>42.05607476635513</v>
      </c>
    </row>
    <row r="21" spans="3:21" ht="14.25">
      <c r="C21" s="33" t="s">
        <v>40</v>
      </c>
      <c r="D21" s="75">
        <v>367</v>
      </c>
      <c r="E21" s="75">
        <v>254</v>
      </c>
      <c r="F21" s="75">
        <v>310</v>
      </c>
      <c r="H21" s="75">
        <v>106</v>
      </c>
      <c r="I21" s="75">
        <v>138</v>
      </c>
      <c r="J21" s="75">
        <v>7</v>
      </c>
      <c r="K21" s="75">
        <v>3</v>
      </c>
      <c r="L21" s="75">
        <v>50</v>
      </c>
      <c r="M21" s="75">
        <v>98</v>
      </c>
      <c r="N21" s="75">
        <v>123</v>
      </c>
      <c r="O21" s="122">
        <v>39</v>
      </c>
      <c r="P21" s="137">
        <v>-68.29268292682926</v>
      </c>
      <c r="Q21" s="75" t="s">
        <v>387</v>
      </c>
      <c r="S21" s="75">
        <v>254</v>
      </c>
      <c r="T21" s="122">
        <v>310</v>
      </c>
      <c r="U21" s="137">
        <v>22.047244094488192</v>
      </c>
    </row>
    <row r="22" spans="3:21" ht="14.25">
      <c r="C22" s="33" t="s">
        <v>43</v>
      </c>
      <c r="D22" s="75">
        <v>5</v>
      </c>
      <c r="E22" s="75">
        <v>13</v>
      </c>
      <c r="F22" s="75">
        <v>103</v>
      </c>
      <c r="H22" s="75">
        <v>0</v>
      </c>
      <c r="I22" s="75">
        <v>0</v>
      </c>
      <c r="J22" s="75">
        <v>0</v>
      </c>
      <c r="K22" s="75">
        <v>13</v>
      </c>
      <c r="L22" s="75">
        <v>14</v>
      </c>
      <c r="M22" s="75">
        <v>3</v>
      </c>
      <c r="N22" s="75">
        <v>34</v>
      </c>
      <c r="O22" s="122">
        <v>52</v>
      </c>
      <c r="P22" s="137">
        <v>52.941176470588225</v>
      </c>
      <c r="Q22" s="75" t="s">
        <v>387</v>
      </c>
      <c r="S22" s="75">
        <v>13</v>
      </c>
      <c r="T22" s="122">
        <v>103</v>
      </c>
      <c r="U22" s="137" t="s">
        <v>387</v>
      </c>
    </row>
    <row r="23" spans="3:21" ht="14.25">
      <c r="C23" s="33" t="s">
        <v>44</v>
      </c>
      <c r="D23" s="75">
        <v>61</v>
      </c>
      <c r="E23" s="75">
        <v>54</v>
      </c>
      <c r="F23" s="75">
        <v>43</v>
      </c>
      <c r="H23" s="75">
        <v>13</v>
      </c>
      <c r="I23" s="75">
        <v>12</v>
      </c>
      <c r="J23" s="75">
        <v>13</v>
      </c>
      <c r="K23" s="75">
        <v>16</v>
      </c>
      <c r="L23" s="75">
        <v>12</v>
      </c>
      <c r="M23" s="75">
        <v>11</v>
      </c>
      <c r="N23" s="75">
        <v>10</v>
      </c>
      <c r="O23" s="122">
        <v>10</v>
      </c>
      <c r="P23" s="137">
        <v>0</v>
      </c>
      <c r="Q23" s="75">
        <v>-37.5</v>
      </c>
      <c r="S23" s="75">
        <v>54</v>
      </c>
      <c r="T23" s="122">
        <v>43</v>
      </c>
      <c r="U23" s="137">
        <v>-20.370370370370374</v>
      </c>
    </row>
    <row r="24" spans="3:21" ht="14.25">
      <c r="C24" s="22"/>
      <c r="O24" s="149"/>
      <c r="P24" s="137"/>
      <c r="S24" s="185"/>
      <c r="T24" s="149"/>
      <c r="U24" s="137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bestFit="1" customWidth="1"/>
    <col min="5" max="5" width="9.140625" style="75" customWidth="1"/>
    <col min="6" max="6" width="9.140625" style="75" bestFit="1" customWidth="1"/>
    <col min="7" max="7" width="3.57421875" style="75" customWidth="1"/>
    <col min="8" max="9" width="8.7109375" style="75" bestFit="1" customWidth="1"/>
    <col min="10" max="12" width="8.57421875" style="75" customWidth="1"/>
    <col min="13" max="13" width="8.7109375" style="75" bestFit="1" customWidth="1"/>
    <col min="14" max="14" width="8.7109375" style="75" customWidth="1"/>
    <col min="15" max="15" width="8.7109375" style="122" bestFit="1" customWidth="1"/>
    <col min="16" max="16" width="8.00390625" style="75" bestFit="1" customWidth="1"/>
    <col min="17" max="17" width="7.7109375" style="75" customWidth="1"/>
    <col min="18" max="18" width="4.28125" style="75" customWidth="1"/>
    <col min="19" max="19" width="8.57421875" style="75" bestFit="1" customWidth="1"/>
    <col min="20" max="20" width="8.57421875" style="122" bestFit="1" customWidth="1"/>
    <col min="21" max="21" width="8.421875" style="75" customWidth="1"/>
    <col min="22" max="16384" width="9.140625" style="22" customWidth="1"/>
  </cols>
  <sheetData>
    <row r="1" spans="1:21" s="42" customFormat="1" ht="20.25">
      <c r="A1" s="41" t="s">
        <v>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45"/>
      <c r="S2" s="74" t="s">
        <v>236</v>
      </c>
      <c r="T2" s="74" t="s">
        <v>405</v>
      </c>
      <c r="U2" s="74" t="s">
        <v>406</v>
      </c>
    </row>
    <row r="3" spans="1:21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32"/>
      <c r="S3" s="17"/>
      <c r="T3" s="128"/>
      <c r="U3" s="17"/>
    </row>
    <row r="4" spans="1:21" s="24" customFormat="1" ht="14.25" customHeight="1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32"/>
      <c r="S4" s="17"/>
      <c r="T4" s="146"/>
      <c r="U4" s="17"/>
    </row>
    <row r="5" spans="1:21" s="18" customFormat="1" ht="15">
      <c r="A5" s="31" t="s">
        <v>0</v>
      </c>
      <c r="D5" s="17">
        <v>2610</v>
      </c>
      <c r="E5" s="17">
        <v>2604</v>
      </c>
      <c r="F5" s="17">
        <v>2925</v>
      </c>
      <c r="G5" s="17"/>
      <c r="H5" s="17">
        <v>638</v>
      </c>
      <c r="I5" s="17">
        <v>631</v>
      </c>
      <c r="J5" s="17">
        <v>635</v>
      </c>
      <c r="K5" s="17">
        <v>700</v>
      </c>
      <c r="L5" s="17">
        <v>702</v>
      </c>
      <c r="M5" s="17">
        <v>717</v>
      </c>
      <c r="N5" s="17">
        <v>726</v>
      </c>
      <c r="O5" s="128">
        <v>780</v>
      </c>
      <c r="P5" s="107">
        <v>7.438016528925617</v>
      </c>
      <c r="Q5" s="138">
        <v>11.428571428571432</v>
      </c>
      <c r="R5" s="17"/>
      <c r="S5" s="17">
        <v>2604</v>
      </c>
      <c r="T5" s="128">
        <v>2925</v>
      </c>
      <c r="U5" s="138">
        <v>12.32718894009217</v>
      </c>
    </row>
    <row r="6" spans="2:21" s="18" customFormat="1" ht="15">
      <c r="B6" s="31" t="s">
        <v>45</v>
      </c>
      <c r="D6" s="17">
        <v>1256</v>
      </c>
      <c r="E6" s="17">
        <v>1292</v>
      </c>
      <c r="F6" s="17">
        <v>1422</v>
      </c>
      <c r="G6" s="17"/>
      <c r="H6" s="17">
        <v>327</v>
      </c>
      <c r="I6" s="17">
        <v>330</v>
      </c>
      <c r="J6" s="17">
        <v>322</v>
      </c>
      <c r="K6" s="17">
        <v>313</v>
      </c>
      <c r="L6" s="17">
        <v>338</v>
      </c>
      <c r="M6" s="17">
        <v>362</v>
      </c>
      <c r="N6" s="17">
        <v>360</v>
      </c>
      <c r="O6" s="128">
        <v>362</v>
      </c>
      <c r="P6" s="107">
        <v>0.5555555555555536</v>
      </c>
      <c r="Q6" s="138">
        <v>15.654952076677308</v>
      </c>
      <c r="R6" s="17"/>
      <c r="S6" s="17">
        <v>1292</v>
      </c>
      <c r="T6" s="128">
        <v>1422</v>
      </c>
      <c r="U6" s="138">
        <v>10.061919504643967</v>
      </c>
    </row>
    <row r="7" spans="2:21" s="18" customFormat="1" ht="15">
      <c r="B7" s="31" t="s">
        <v>46</v>
      </c>
      <c r="D7" s="17">
        <v>1354</v>
      </c>
      <c r="E7" s="17">
        <v>1312</v>
      </c>
      <c r="F7" s="17">
        <v>1503</v>
      </c>
      <c r="G7" s="17"/>
      <c r="H7" s="17">
        <v>311</v>
      </c>
      <c r="I7" s="17">
        <v>301</v>
      </c>
      <c r="J7" s="17">
        <v>313</v>
      </c>
      <c r="K7" s="17">
        <v>387</v>
      </c>
      <c r="L7" s="17">
        <v>364</v>
      </c>
      <c r="M7" s="17">
        <v>355</v>
      </c>
      <c r="N7" s="17">
        <v>366</v>
      </c>
      <c r="O7" s="128">
        <v>418</v>
      </c>
      <c r="P7" s="107">
        <v>14.207650273224036</v>
      </c>
      <c r="Q7" s="138">
        <v>8.010335917312661</v>
      </c>
      <c r="R7" s="17"/>
      <c r="S7" s="17">
        <v>1312</v>
      </c>
      <c r="T7" s="128">
        <v>1503</v>
      </c>
      <c r="U7" s="138">
        <v>14.557926829268286</v>
      </c>
    </row>
    <row r="8" spans="2:21" ht="15">
      <c r="B8" s="31"/>
      <c r="C8" s="33" t="s">
        <v>47</v>
      </c>
      <c r="D8" s="75">
        <v>253</v>
      </c>
      <c r="E8" s="75">
        <v>265</v>
      </c>
      <c r="F8" s="75">
        <v>269</v>
      </c>
      <c r="H8" s="75">
        <v>71</v>
      </c>
      <c r="I8" s="75">
        <v>67</v>
      </c>
      <c r="J8" s="75">
        <v>71</v>
      </c>
      <c r="K8" s="75">
        <v>56</v>
      </c>
      <c r="L8" s="75">
        <v>70</v>
      </c>
      <c r="M8" s="75">
        <v>65</v>
      </c>
      <c r="N8" s="75">
        <v>67</v>
      </c>
      <c r="O8" s="122">
        <v>67</v>
      </c>
      <c r="P8" s="137">
        <v>0</v>
      </c>
      <c r="Q8" s="137">
        <v>19.64285714285714</v>
      </c>
      <c r="S8" s="75">
        <v>265</v>
      </c>
      <c r="T8" s="122">
        <v>269</v>
      </c>
      <c r="U8" s="137">
        <v>1.5094339622641506</v>
      </c>
    </row>
    <row r="9" spans="2:21" ht="15">
      <c r="B9" s="31"/>
      <c r="C9" s="33" t="s">
        <v>48</v>
      </c>
      <c r="D9" s="75">
        <v>452</v>
      </c>
      <c r="E9" s="75">
        <v>473</v>
      </c>
      <c r="F9" s="75">
        <v>569</v>
      </c>
      <c r="H9" s="75">
        <v>112</v>
      </c>
      <c r="I9" s="75">
        <v>104</v>
      </c>
      <c r="J9" s="75">
        <v>114</v>
      </c>
      <c r="K9" s="75">
        <v>143</v>
      </c>
      <c r="L9" s="75">
        <v>129</v>
      </c>
      <c r="M9" s="75">
        <v>131</v>
      </c>
      <c r="N9" s="75">
        <v>145</v>
      </c>
      <c r="O9" s="122">
        <v>164</v>
      </c>
      <c r="P9" s="136">
        <v>13.103448275862073</v>
      </c>
      <c r="Q9" s="137">
        <v>14.685314685314687</v>
      </c>
      <c r="S9" s="75">
        <v>473</v>
      </c>
      <c r="T9" s="122">
        <v>569</v>
      </c>
      <c r="U9" s="137">
        <v>20.29598308668077</v>
      </c>
    </row>
    <row r="10" spans="2:21" ht="15">
      <c r="B10" s="31"/>
      <c r="C10" s="33" t="s">
        <v>49</v>
      </c>
      <c r="D10" s="75">
        <v>147</v>
      </c>
      <c r="E10" s="75">
        <v>132</v>
      </c>
      <c r="F10" s="75">
        <v>136</v>
      </c>
      <c r="H10" s="75">
        <v>33</v>
      </c>
      <c r="I10" s="75">
        <v>33</v>
      </c>
      <c r="J10" s="75">
        <v>27</v>
      </c>
      <c r="K10" s="75">
        <v>39</v>
      </c>
      <c r="L10" s="75">
        <v>31</v>
      </c>
      <c r="M10" s="75">
        <v>35</v>
      </c>
      <c r="N10" s="75">
        <v>33</v>
      </c>
      <c r="O10" s="122">
        <v>37</v>
      </c>
      <c r="P10" s="136">
        <v>12.12121212121211</v>
      </c>
      <c r="Q10" s="137">
        <v>-5.128205128205132</v>
      </c>
      <c r="S10" s="75">
        <v>132</v>
      </c>
      <c r="T10" s="122">
        <v>136</v>
      </c>
      <c r="U10" s="137">
        <v>3.0303030303030276</v>
      </c>
    </row>
    <row r="11" spans="3:21" ht="14.25">
      <c r="C11" s="33" t="s">
        <v>50</v>
      </c>
      <c r="D11" s="75">
        <v>502</v>
      </c>
      <c r="E11" s="75">
        <v>442</v>
      </c>
      <c r="F11" s="75">
        <v>529</v>
      </c>
      <c r="H11" s="75">
        <v>95</v>
      </c>
      <c r="I11" s="75">
        <v>97</v>
      </c>
      <c r="J11" s="75">
        <v>101</v>
      </c>
      <c r="K11" s="75">
        <v>149</v>
      </c>
      <c r="L11" s="75">
        <v>134</v>
      </c>
      <c r="M11" s="75">
        <v>124</v>
      </c>
      <c r="N11" s="75">
        <v>121</v>
      </c>
      <c r="O11" s="122">
        <v>150</v>
      </c>
      <c r="P11" s="136">
        <v>23.96694214876034</v>
      </c>
      <c r="Q11" s="137">
        <v>0.6711409395973256</v>
      </c>
      <c r="S11" s="75">
        <v>442</v>
      </c>
      <c r="T11" s="122">
        <v>529</v>
      </c>
      <c r="U11" s="137">
        <v>19.683257918552034</v>
      </c>
    </row>
    <row r="12" spans="3:21" ht="14.25">
      <c r="C12" s="22"/>
      <c r="D12" s="75"/>
      <c r="O12" s="149"/>
      <c r="P12" s="136"/>
      <c r="Q12" s="137"/>
      <c r="U12" s="137"/>
    </row>
    <row r="13" spans="1:21" s="24" customFormat="1" ht="14.25" customHeight="1">
      <c r="A13" s="90" t="s">
        <v>107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6"/>
      <c r="P13" s="107"/>
      <c r="Q13" s="138"/>
      <c r="R13" s="32"/>
      <c r="S13" s="17"/>
      <c r="T13" s="128"/>
      <c r="U13" s="138"/>
    </row>
    <row r="14" spans="2:21" ht="14.25">
      <c r="B14" s="22" t="s">
        <v>110</v>
      </c>
      <c r="C14" s="22"/>
      <c r="D14" s="75">
        <v>149</v>
      </c>
      <c r="E14" s="75">
        <v>195</v>
      </c>
      <c r="F14" s="75">
        <v>193</v>
      </c>
      <c r="H14" s="75">
        <v>41</v>
      </c>
      <c r="I14" s="75">
        <v>42</v>
      </c>
      <c r="J14" s="75">
        <v>64</v>
      </c>
      <c r="K14" s="75">
        <v>48</v>
      </c>
      <c r="L14" s="75">
        <v>48</v>
      </c>
      <c r="M14" s="75">
        <v>46</v>
      </c>
      <c r="N14" s="75">
        <v>43</v>
      </c>
      <c r="O14" s="122">
        <v>56</v>
      </c>
      <c r="P14" s="136">
        <v>30.232558139534895</v>
      </c>
      <c r="Q14" s="137">
        <v>16.666666666666675</v>
      </c>
      <c r="S14" s="75">
        <v>195</v>
      </c>
      <c r="T14" s="122">
        <v>193</v>
      </c>
      <c r="U14" s="137">
        <v>-1.025641025641022</v>
      </c>
    </row>
    <row r="15" spans="2:21" ht="14.25">
      <c r="B15" s="22" t="s">
        <v>238</v>
      </c>
      <c r="C15" s="22"/>
      <c r="D15" s="75">
        <v>3</v>
      </c>
      <c r="E15" s="75">
        <v>3</v>
      </c>
      <c r="F15" s="75">
        <v>3</v>
      </c>
      <c r="H15" s="75">
        <v>1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122">
        <v>1</v>
      </c>
      <c r="P15" s="137">
        <v>0</v>
      </c>
      <c r="Q15" s="137">
        <v>0</v>
      </c>
      <c r="S15" s="75">
        <v>3</v>
      </c>
      <c r="T15" s="122">
        <v>3</v>
      </c>
      <c r="U15" s="137">
        <v>0</v>
      </c>
    </row>
    <row r="16" spans="2:21" ht="14.25">
      <c r="B16" s="22" t="s">
        <v>239</v>
      </c>
      <c r="C16" s="22"/>
      <c r="D16" s="75">
        <v>5</v>
      </c>
      <c r="E16" s="75">
        <v>5</v>
      </c>
      <c r="F16" s="75">
        <v>6</v>
      </c>
      <c r="H16" s="75">
        <v>2</v>
      </c>
      <c r="I16" s="75">
        <v>2</v>
      </c>
      <c r="J16" s="75">
        <v>1</v>
      </c>
      <c r="K16" s="75">
        <v>1</v>
      </c>
      <c r="L16" s="75">
        <v>2</v>
      </c>
      <c r="M16" s="75">
        <v>2</v>
      </c>
      <c r="N16" s="75">
        <v>2</v>
      </c>
      <c r="O16" s="122">
        <v>0</v>
      </c>
      <c r="P16" s="137">
        <v>-100</v>
      </c>
      <c r="Q16" s="137">
        <v>-100</v>
      </c>
      <c r="S16" s="75">
        <v>5</v>
      </c>
      <c r="T16" s="122">
        <v>6</v>
      </c>
      <c r="U16" s="137">
        <v>20</v>
      </c>
    </row>
    <row r="17" spans="2:21" ht="14.25">
      <c r="B17" s="36" t="s">
        <v>345</v>
      </c>
      <c r="C17" s="22"/>
      <c r="D17" s="75">
        <v>14312</v>
      </c>
      <c r="E17" s="75">
        <v>14033</v>
      </c>
      <c r="F17" s="75">
        <v>15847</v>
      </c>
      <c r="H17" s="75">
        <v>14082</v>
      </c>
      <c r="I17" s="75">
        <v>13928</v>
      </c>
      <c r="J17" s="75">
        <v>13868</v>
      </c>
      <c r="K17" s="75">
        <v>14033</v>
      </c>
      <c r="L17" s="75">
        <v>14267</v>
      </c>
      <c r="M17" s="75">
        <v>14615</v>
      </c>
      <c r="N17" s="75">
        <v>15206</v>
      </c>
      <c r="O17" s="122">
        <v>15847</v>
      </c>
      <c r="P17" s="136">
        <v>4.21544127318163</v>
      </c>
      <c r="Q17" s="137">
        <v>12.92667284258533</v>
      </c>
      <c r="S17" s="75">
        <v>14033</v>
      </c>
      <c r="T17" s="122">
        <v>15847</v>
      </c>
      <c r="U17" s="137">
        <v>12.92667284258533</v>
      </c>
    </row>
    <row r="18" spans="16:21" ht="14.25">
      <c r="P18" s="136"/>
      <c r="Q18" s="137"/>
      <c r="S18" s="185"/>
      <c r="T18" s="149"/>
      <c r="U18" s="137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2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customWidth="1"/>
    <col min="5" max="6" width="8.8515625" style="75" customWidth="1"/>
    <col min="7" max="7" width="2.7109375" style="75" customWidth="1"/>
    <col min="8" max="14" width="8.8515625" style="75" customWidth="1"/>
    <col min="15" max="15" width="8.8515625" style="122" customWidth="1"/>
    <col min="16" max="16" width="8.57421875" style="75" customWidth="1"/>
    <col min="17" max="17" width="9.00390625" style="75" bestFit="1" customWidth="1"/>
    <col min="18" max="18" width="2.28125" style="75" customWidth="1"/>
    <col min="19" max="19" width="8.57421875" style="75" customWidth="1"/>
    <col min="20" max="20" width="8.421875" style="122" customWidth="1"/>
    <col min="21" max="21" width="8.57421875" style="75" customWidth="1"/>
    <col min="22" max="16384" width="9.140625" style="22" customWidth="1"/>
  </cols>
  <sheetData>
    <row r="1" spans="1:21" s="42" customFormat="1" ht="20.25">
      <c r="A1" s="41" t="s">
        <v>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R2" s="45"/>
      <c r="S2" s="74" t="s">
        <v>236</v>
      </c>
      <c r="T2" s="74" t="s">
        <v>405</v>
      </c>
      <c r="U2" s="74" t="s">
        <v>406</v>
      </c>
    </row>
    <row r="3" spans="1:21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R3" s="32"/>
      <c r="S3" s="17"/>
      <c r="T3" s="128"/>
      <c r="U3" s="17"/>
    </row>
    <row r="4" spans="1:21" s="24" customFormat="1" ht="15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46"/>
      <c r="P4" s="17"/>
      <c r="Q4" s="17"/>
      <c r="R4" s="32"/>
      <c r="S4" s="17"/>
      <c r="T4" s="146"/>
      <c r="U4" s="17"/>
    </row>
    <row r="5" spans="1:21" s="18" customFormat="1" ht="15">
      <c r="A5" s="31" t="s">
        <v>111</v>
      </c>
      <c r="D5" s="17">
        <v>784</v>
      </c>
      <c r="E5" s="17">
        <v>1529</v>
      </c>
      <c r="F5" s="17">
        <v>911</v>
      </c>
      <c r="G5" s="17"/>
      <c r="H5" s="17">
        <v>414</v>
      </c>
      <c r="I5" s="17">
        <v>466</v>
      </c>
      <c r="J5" s="17">
        <v>265</v>
      </c>
      <c r="K5" s="17">
        <v>384</v>
      </c>
      <c r="L5" s="17">
        <v>355</v>
      </c>
      <c r="M5" s="17">
        <v>204</v>
      </c>
      <c r="N5" s="17">
        <v>195</v>
      </c>
      <c r="O5" s="316">
        <v>157</v>
      </c>
      <c r="P5" s="319">
        <v>-19.487179487179485</v>
      </c>
      <c r="Q5" s="319">
        <v>-59.11458333333333</v>
      </c>
      <c r="R5" s="319"/>
      <c r="S5" s="319">
        <v>1529</v>
      </c>
      <c r="T5" s="316">
        <v>911</v>
      </c>
      <c r="U5" s="17">
        <v>-40.41857423152388</v>
      </c>
    </row>
    <row r="6" spans="2:21" s="18" customFormat="1" ht="15">
      <c r="B6" s="31" t="s">
        <v>190</v>
      </c>
      <c r="D6" s="17">
        <v>234</v>
      </c>
      <c r="E6" s="17">
        <v>154</v>
      </c>
      <c r="F6" s="17">
        <v>232</v>
      </c>
      <c r="G6" s="17"/>
      <c r="H6" s="17">
        <v>182</v>
      </c>
      <c r="I6" s="17">
        <v>183</v>
      </c>
      <c r="J6" s="17">
        <v>14</v>
      </c>
      <c r="K6" s="17">
        <v>-225</v>
      </c>
      <c r="L6" s="17">
        <v>25</v>
      </c>
      <c r="M6" s="17">
        <v>124</v>
      </c>
      <c r="N6" s="17">
        <v>39</v>
      </c>
      <c r="O6" s="316">
        <v>44</v>
      </c>
      <c r="P6" s="319">
        <v>12.82051282051282</v>
      </c>
      <c r="Q6" s="319" t="s">
        <v>401</v>
      </c>
      <c r="R6" s="319"/>
      <c r="S6" s="319">
        <v>154</v>
      </c>
      <c r="T6" s="316">
        <v>232</v>
      </c>
      <c r="U6" s="17">
        <v>50.64935064935065</v>
      </c>
    </row>
    <row r="7" spans="2:21" s="18" customFormat="1" ht="15">
      <c r="B7" s="31" t="s">
        <v>191</v>
      </c>
      <c r="C7" s="91"/>
      <c r="D7" s="17">
        <v>419</v>
      </c>
      <c r="E7" s="17">
        <v>1113</v>
      </c>
      <c r="F7" s="17">
        <v>614</v>
      </c>
      <c r="G7" s="17"/>
      <c r="H7" s="17">
        <v>225</v>
      </c>
      <c r="I7" s="17">
        <v>272</v>
      </c>
      <c r="J7" s="17">
        <v>229</v>
      </c>
      <c r="K7" s="17">
        <v>387</v>
      </c>
      <c r="L7" s="17">
        <v>324</v>
      </c>
      <c r="M7" s="17">
        <v>68</v>
      </c>
      <c r="N7" s="17">
        <v>125</v>
      </c>
      <c r="O7" s="316">
        <v>97</v>
      </c>
      <c r="P7" s="319">
        <v>-22.4</v>
      </c>
      <c r="Q7" s="319">
        <v>-74.93540051679585</v>
      </c>
      <c r="R7" s="319"/>
      <c r="S7" s="319">
        <v>1113</v>
      </c>
      <c r="T7" s="316">
        <v>614</v>
      </c>
      <c r="U7" s="17">
        <v>-44.83378256963163</v>
      </c>
    </row>
    <row r="8" spans="2:21" ht="14.25">
      <c r="B8" s="36"/>
      <c r="C8" s="92" t="s">
        <v>53</v>
      </c>
      <c r="D8" s="304" t="s">
        <v>241</v>
      </c>
      <c r="E8" s="75">
        <v>149</v>
      </c>
      <c r="F8" s="75">
        <v>18</v>
      </c>
      <c r="H8" s="75">
        <v>30</v>
      </c>
      <c r="I8" s="75">
        <v>74</v>
      </c>
      <c r="J8" s="75">
        <v>37</v>
      </c>
      <c r="K8" s="75">
        <v>8</v>
      </c>
      <c r="L8" s="75">
        <v>10</v>
      </c>
      <c r="M8" s="75">
        <v>1</v>
      </c>
      <c r="N8" s="75">
        <v>-1</v>
      </c>
      <c r="O8" s="390">
        <v>8</v>
      </c>
      <c r="P8" s="317" t="s">
        <v>401</v>
      </c>
      <c r="Q8" s="317">
        <v>0</v>
      </c>
      <c r="R8" s="317"/>
      <c r="S8" s="317">
        <v>149</v>
      </c>
      <c r="T8" s="390">
        <v>18</v>
      </c>
      <c r="U8" s="75">
        <v>-87.91946308724832</v>
      </c>
    </row>
    <row r="9" spans="2:21" ht="14.25">
      <c r="B9" s="36"/>
      <c r="C9" s="92" t="s">
        <v>54</v>
      </c>
      <c r="D9" s="304" t="s">
        <v>241</v>
      </c>
      <c r="E9" s="75">
        <v>185</v>
      </c>
      <c r="F9" s="75">
        <v>14</v>
      </c>
      <c r="H9" s="75">
        <v>91</v>
      </c>
      <c r="I9" s="75">
        <v>66</v>
      </c>
      <c r="J9" s="75">
        <v>13</v>
      </c>
      <c r="K9" s="75">
        <v>15</v>
      </c>
      <c r="L9" s="75">
        <v>7</v>
      </c>
      <c r="M9" s="75">
        <v>-4</v>
      </c>
      <c r="N9" s="75">
        <v>8</v>
      </c>
      <c r="O9" s="390">
        <v>3</v>
      </c>
      <c r="P9" s="317">
        <v>-62.5</v>
      </c>
      <c r="Q9" s="317">
        <v>-80</v>
      </c>
      <c r="R9" s="317"/>
      <c r="S9" s="317">
        <v>185</v>
      </c>
      <c r="T9" s="390">
        <v>14</v>
      </c>
      <c r="U9" s="75">
        <v>-92.43243243243244</v>
      </c>
    </row>
    <row r="10" spans="2:21" ht="14.25">
      <c r="B10" s="36"/>
      <c r="C10" s="92" t="s">
        <v>78</v>
      </c>
      <c r="D10" s="304" t="s">
        <v>241</v>
      </c>
      <c r="E10" s="75">
        <v>54</v>
      </c>
      <c r="F10" s="75">
        <v>25</v>
      </c>
      <c r="H10" s="75">
        <v>14</v>
      </c>
      <c r="I10" s="75">
        <v>11</v>
      </c>
      <c r="J10" s="75">
        <v>7</v>
      </c>
      <c r="K10" s="75">
        <v>22</v>
      </c>
      <c r="L10" s="75">
        <v>-3</v>
      </c>
      <c r="M10" s="75">
        <v>13</v>
      </c>
      <c r="N10" s="75">
        <v>17</v>
      </c>
      <c r="O10" s="390">
        <v>-2</v>
      </c>
      <c r="P10" s="317" t="s">
        <v>401</v>
      </c>
      <c r="Q10" s="317" t="s">
        <v>401</v>
      </c>
      <c r="R10" s="317"/>
      <c r="S10" s="317">
        <v>54</v>
      </c>
      <c r="T10" s="390">
        <v>25</v>
      </c>
      <c r="U10" s="75">
        <v>-53.703703703703695</v>
      </c>
    </row>
    <row r="11" spans="2:21" ht="14.25">
      <c r="B11" s="36"/>
      <c r="C11" s="92" t="s">
        <v>79</v>
      </c>
      <c r="D11" s="75" t="s">
        <v>241</v>
      </c>
      <c r="E11" s="75">
        <v>31</v>
      </c>
      <c r="F11" s="75">
        <v>47</v>
      </c>
      <c r="H11" s="75">
        <v>10</v>
      </c>
      <c r="I11" s="75">
        <v>8</v>
      </c>
      <c r="J11" s="75">
        <v>1</v>
      </c>
      <c r="K11" s="75">
        <v>12</v>
      </c>
      <c r="L11" s="75">
        <v>6</v>
      </c>
      <c r="M11" s="75">
        <v>6</v>
      </c>
      <c r="N11" s="75">
        <v>15</v>
      </c>
      <c r="O11" s="390">
        <v>20</v>
      </c>
      <c r="P11" s="399">
        <v>33.33333333333333</v>
      </c>
      <c r="Q11" s="317">
        <v>66.66666666666667</v>
      </c>
      <c r="R11" s="317"/>
      <c r="S11" s="317">
        <v>31</v>
      </c>
      <c r="T11" s="390">
        <v>47</v>
      </c>
      <c r="U11" s="75">
        <v>51.61290322580645</v>
      </c>
    </row>
    <row r="12" spans="2:21" ht="14.25">
      <c r="B12" s="36"/>
      <c r="C12" s="92" t="s">
        <v>82</v>
      </c>
      <c r="D12" s="304" t="s">
        <v>241</v>
      </c>
      <c r="E12" s="75">
        <v>694</v>
      </c>
      <c r="F12" s="75">
        <v>510</v>
      </c>
      <c r="H12" s="75">
        <v>80</v>
      </c>
      <c r="I12" s="75">
        <v>113</v>
      </c>
      <c r="J12" s="75">
        <v>171</v>
      </c>
      <c r="K12" s="75">
        <v>330</v>
      </c>
      <c r="L12" s="75">
        <v>304</v>
      </c>
      <c r="M12" s="75">
        <v>52</v>
      </c>
      <c r="N12" s="75">
        <v>86</v>
      </c>
      <c r="O12" s="390">
        <v>68</v>
      </c>
      <c r="P12" s="317">
        <v>-20.93023255813954</v>
      </c>
      <c r="Q12" s="317">
        <v>-79.39393939393939</v>
      </c>
      <c r="R12" s="317"/>
      <c r="S12" s="317">
        <v>694</v>
      </c>
      <c r="T12" s="390">
        <v>510</v>
      </c>
      <c r="U12" s="75">
        <v>-26.512968299711815</v>
      </c>
    </row>
    <row r="13" spans="1:21" s="24" customFormat="1" ht="14.25" customHeight="1">
      <c r="A13" s="18"/>
      <c r="B13" s="108" t="s">
        <v>192</v>
      </c>
      <c r="C13" s="108"/>
      <c r="D13" s="17">
        <v>131</v>
      </c>
      <c r="E13" s="17">
        <v>262</v>
      </c>
      <c r="F13" s="17">
        <v>65</v>
      </c>
      <c r="G13" s="17"/>
      <c r="H13" s="17">
        <v>7</v>
      </c>
      <c r="I13" s="17">
        <v>11</v>
      </c>
      <c r="J13" s="17">
        <v>22</v>
      </c>
      <c r="K13" s="17">
        <v>222</v>
      </c>
      <c r="L13" s="17">
        <v>6</v>
      </c>
      <c r="M13" s="17">
        <v>12</v>
      </c>
      <c r="N13" s="17">
        <v>31</v>
      </c>
      <c r="O13" s="316">
        <v>16</v>
      </c>
      <c r="P13" s="319">
        <v>-48.38709677419355</v>
      </c>
      <c r="Q13" s="319">
        <v>-92.7927927927928</v>
      </c>
      <c r="R13" s="392"/>
      <c r="S13" s="319">
        <v>262</v>
      </c>
      <c r="T13" s="316">
        <v>65</v>
      </c>
      <c r="U13" s="107">
        <v>-75.19083969465649</v>
      </c>
    </row>
    <row r="14" spans="3:20" ht="14.25">
      <c r="C14" s="22"/>
      <c r="D14" s="75"/>
      <c r="O14" s="390"/>
      <c r="P14" s="317"/>
      <c r="Q14" s="317"/>
      <c r="R14" s="317"/>
      <c r="S14" s="317"/>
      <c r="T14" s="390"/>
    </row>
    <row r="15" spans="1:20" ht="15">
      <c r="A15" s="90" t="s">
        <v>195</v>
      </c>
      <c r="B15" s="24"/>
      <c r="C15" s="24"/>
      <c r="D15" s="75"/>
      <c r="O15" s="149"/>
      <c r="T15" s="149"/>
    </row>
    <row r="16" spans="2:20" ht="14.25">
      <c r="B16" s="58" t="s">
        <v>146</v>
      </c>
      <c r="C16" s="92"/>
      <c r="D16" s="75"/>
      <c r="O16" s="149"/>
      <c r="T16" s="149"/>
    </row>
    <row r="17" spans="3:21" ht="14.25">
      <c r="C17" s="92" t="s">
        <v>193</v>
      </c>
      <c r="D17" s="75">
        <v>344</v>
      </c>
      <c r="E17" s="75">
        <v>516</v>
      </c>
      <c r="F17" s="75">
        <v>233</v>
      </c>
      <c r="H17" s="75">
        <v>160</v>
      </c>
      <c r="I17" s="75">
        <v>176</v>
      </c>
      <c r="J17" s="75">
        <v>55</v>
      </c>
      <c r="K17" s="75">
        <v>125</v>
      </c>
      <c r="L17" s="75">
        <v>73</v>
      </c>
      <c r="M17" s="75">
        <v>29</v>
      </c>
      <c r="N17" s="75">
        <v>103</v>
      </c>
      <c r="O17" s="390">
        <v>28</v>
      </c>
      <c r="P17" s="317">
        <v>-72.81553398058253</v>
      </c>
      <c r="Q17" s="317">
        <v>-77.6</v>
      </c>
      <c r="R17" s="317"/>
      <c r="S17" s="317">
        <v>516</v>
      </c>
      <c r="T17" s="390">
        <v>233</v>
      </c>
      <c r="U17" s="75">
        <v>-54.84496124031008</v>
      </c>
    </row>
    <row r="18" spans="3:21" ht="14.25">
      <c r="C18" s="22" t="s">
        <v>194</v>
      </c>
      <c r="D18" s="75">
        <v>265</v>
      </c>
      <c r="E18" s="75">
        <v>874</v>
      </c>
      <c r="F18" s="75">
        <v>632</v>
      </c>
      <c r="H18" s="75">
        <v>111</v>
      </c>
      <c r="I18" s="75">
        <v>153</v>
      </c>
      <c r="J18" s="75">
        <v>265</v>
      </c>
      <c r="K18" s="75">
        <v>345</v>
      </c>
      <c r="L18" s="75">
        <v>311</v>
      </c>
      <c r="M18" s="75">
        <v>104</v>
      </c>
      <c r="N18" s="75">
        <v>89</v>
      </c>
      <c r="O18" s="390">
        <v>128</v>
      </c>
      <c r="P18" s="317">
        <v>43.82022471910112</v>
      </c>
      <c r="Q18" s="317">
        <v>-62.89855072463768</v>
      </c>
      <c r="R18" s="317"/>
      <c r="S18" s="317">
        <v>874</v>
      </c>
      <c r="T18" s="390">
        <v>632</v>
      </c>
      <c r="U18" s="75">
        <v>-27.68878718535469</v>
      </c>
    </row>
    <row r="19" spans="2:20" ht="14.25">
      <c r="B19" s="58" t="s">
        <v>145</v>
      </c>
      <c r="C19" s="22"/>
      <c r="D19" s="75"/>
      <c r="O19" s="390"/>
      <c r="P19" s="317"/>
      <c r="Q19" s="317"/>
      <c r="R19" s="317"/>
      <c r="S19" s="317"/>
      <c r="T19" s="390"/>
    </row>
    <row r="20" spans="3:21" ht="14.25">
      <c r="C20" s="22" t="s">
        <v>69</v>
      </c>
      <c r="D20" s="75">
        <v>3</v>
      </c>
      <c r="E20" s="75">
        <v>5</v>
      </c>
      <c r="F20" s="75">
        <v>0</v>
      </c>
      <c r="H20" s="303">
        <v>0</v>
      </c>
      <c r="I20" s="303">
        <v>0</v>
      </c>
      <c r="J20" s="304">
        <v>5</v>
      </c>
      <c r="K20" s="303">
        <v>0</v>
      </c>
      <c r="L20" s="303">
        <v>0</v>
      </c>
      <c r="M20" s="303">
        <v>0</v>
      </c>
      <c r="N20" s="303">
        <v>0</v>
      </c>
      <c r="O20" s="390">
        <v>0</v>
      </c>
      <c r="P20" s="318">
        <v>0</v>
      </c>
      <c r="Q20" s="317">
        <v>0</v>
      </c>
      <c r="R20" s="318"/>
      <c r="S20" s="318">
        <v>5</v>
      </c>
      <c r="T20" s="391">
        <v>0</v>
      </c>
      <c r="U20" s="320">
        <v>-100</v>
      </c>
    </row>
    <row r="21" spans="3:21" ht="14.25">
      <c r="C21" s="22" t="s">
        <v>70</v>
      </c>
      <c r="D21" s="75">
        <v>152</v>
      </c>
      <c r="E21" s="75">
        <v>236</v>
      </c>
      <c r="F21" s="75">
        <v>221</v>
      </c>
      <c r="H21" s="75">
        <v>37</v>
      </c>
      <c r="I21" s="75">
        <v>50</v>
      </c>
      <c r="J21" s="75">
        <v>72</v>
      </c>
      <c r="K21" s="75">
        <v>77</v>
      </c>
      <c r="L21" s="75">
        <v>53</v>
      </c>
      <c r="M21" s="75">
        <v>54</v>
      </c>
      <c r="N21" s="75">
        <v>61</v>
      </c>
      <c r="O21" s="390">
        <v>53</v>
      </c>
      <c r="P21" s="317">
        <v>-13.11475409836066</v>
      </c>
      <c r="Q21" s="317">
        <v>-31.16883116883117</v>
      </c>
      <c r="R21" s="317"/>
      <c r="S21" s="317">
        <v>236</v>
      </c>
      <c r="T21" s="390">
        <v>221</v>
      </c>
      <c r="U21" s="75">
        <v>-6.355932203389836</v>
      </c>
    </row>
    <row r="22" spans="3:21" ht="14.25">
      <c r="C22" s="22" t="s">
        <v>71</v>
      </c>
      <c r="D22" s="75">
        <v>35</v>
      </c>
      <c r="E22" s="75">
        <v>36</v>
      </c>
      <c r="F22" s="75">
        <v>30</v>
      </c>
      <c r="H22" s="75">
        <v>9</v>
      </c>
      <c r="I22" s="75">
        <v>7</v>
      </c>
      <c r="J22" s="75">
        <v>14</v>
      </c>
      <c r="K22" s="75">
        <v>6</v>
      </c>
      <c r="L22" s="75">
        <v>7</v>
      </c>
      <c r="M22" s="75">
        <v>11</v>
      </c>
      <c r="N22" s="75">
        <v>6</v>
      </c>
      <c r="O22" s="390">
        <v>6</v>
      </c>
      <c r="P22" s="317">
        <v>0</v>
      </c>
      <c r="Q22" s="317">
        <v>0</v>
      </c>
      <c r="R22" s="317"/>
      <c r="S22" s="317">
        <v>36</v>
      </c>
      <c r="T22" s="390">
        <v>30</v>
      </c>
      <c r="U22" s="75">
        <v>-16.666666666666664</v>
      </c>
    </row>
    <row r="23" spans="2:21" s="18" customFormat="1" ht="15">
      <c r="B23" s="18" t="s">
        <v>191</v>
      </c>
      <c r="D23" s="17">
        <v>419</v>
      </c>
      <c r="E23" s="17">
        <v>1113</v>
      </c>
      <c r="F23" s="17">
        <v>614</v>
      </c>
      <c r="G23" s="17"/>
      <c r="H23" s="17">
        <v>225</v>
      </c>
      <c r="I23" s="17">
        <v>272</v>
      </c>
      <c r="J23" s="17">
        <v>229</v>
      </c>
      <c r="K23" s="17">
        <v>387</v>
      </c>
      <c r="L23" s="17">
        <v>324</v>
      </c>
      <c r="M23" s="17">
        <v>68</v>
      </c>
      <c r="N23" s="17">
        <v>125</v>
      </c>
      <c r="O23" s="316">
        <v>97</v>
      </c>
      <c r="P23" s="319">
        <v>-22.4</v>
      </c>
      <c r="Q23" s="319">
        <v>-74.93540051679585</v>
      </c>
      <c r="R23" s="319"/>
      <c r="S23" s="319">
        <v>1113</v>
      </c>
      <c r="T23" s="316">
        <v>614</v>
      </c>
      <c r="U23" s="17">
        <v>-44.83378256963163</v>
      </c>
    </row>
    <row r="24" ht="14.25">
      <c r="S24" s="185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3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customWidth="1"/>
    <col min="5" max="6" width="11.8515625" style="75" customWidth="1"/>
    <col min="7" max="7" width="2.57421875" style="75" customWidth="1"/>
    <col min="8" max="14" width="11.140625" style="75" customWidth="1"/>
    <col min="15" max="15" width="11.00390625" style="122" customWidth="1"/>
    <col min="16" max="16" width="10.28125" style="75" customWidth="1"/>
    <col min="17" max="17" width="10.00390625" style="75" customWidth="1"/>
    <col min="18" max="18" width="3.7109375" style="21" customWidth="1"/>
    <col min="19" max="19" width="9.8515625" style="75" bestFit="1" customWidth="1"/>
    <col min="20" max="20" width="9.8515625" style="122" bestFit="1" customWidth="1"/>
    <col min="21" max="21" width="9.28125" style="75" customWidth="1"/>
    <col min="22" max="16384" width="9.140625" style="22" customWidth="1"/>
  </cols>
  <sheetData>
    <row r="1" spans="1:21" s="42" customFormat="1" ht="20.25">
      <c r="A1" s="41" t="s">
        <v>17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324"/>
      <c r="P1" s="127"/>
      <c r="Q1" s="127"/>
      <c r="R1" s="43"/>
      <c r="S1" s="127"/>
      <c r="T1" s="324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7"/>
      <c r="Q3" s="17"/>
      <c r="S3" s="17"/>
      <c r="T3" s="128"/>
      <c r="U3" s="17"/>
    </row>
    <row r="4" spans="1:21" s="24" customFormat="1" ht="15">
      <c r="A4" s="40" t="s">
        <v>225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28"/>
      <c r="P4" s="17"/>
      <c r="Q4" s="17"/>
      <c r="S4" s="17"/>
      <c r="T4" s="128"/>
      <c r="U4" s="17"/>
    </row>
    <row r="5" spans="1:21" s="18" customFormat="1" ht="15">
      <c r="A5" s="31" t="s">
        <v>223</v>
      </c>
      <c r="D5" s="17">
        <v>128365</v>
      </c>
      <c r="E5" s="17">
        <v>133420</v>
      </c>
      <c r="F5" s="17">
        <v>154722</v>
      </c>
      <c r="G5" s="17"/>
      <c r="H5" s="17">
        <v>132784</v>
      </c>
      <c r="I5" s="17">
        <v>130406</v>
      </c>
      <c r="J5" s="17">
        <v>130863</v>
      </c>
      <c r="K5" s="17">
        <v>133420</v>
      </c>
      <c r="L5" s="17">
        <v>136995</v>
      </c>
      <c r="M5" s="17">
        <v>149148</v>
      </c>
      <c r="N5" s="17">
        <v>150534</v>
      </c>
      <c r="O5" s="128">
        <v>154722</v>
      </c>
      <c r="P5" s="17">
        <v>2.7820957391685663</v>
      </c>
      <c r="Q5" s="17">
        <v>15.966122020686546</v>
      </c>
      <c r="R5" s="15"/>
      <c r="S5" s="17">
        <v>133420</v>
      </c>
      <c r="T5" s="128">
        <v>154722</v>
      </c>
      <c r="U5" s="17">
        <v>15.966122020686546</v>
      </c>
    </row>
    <row r="6" spans="1:21" s="18" customFormat="1" ht="15">
      <c r="A6" s="93" t="s">
        <v>99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28"/>
      <c r="P6" s="17"/>
      <c r="Q6" s="17"/>
      <c r="R6" s="15"/>
      <c r="S6" s="17"/>
      <c r="T6" s="146"/>
      <c r="U6" s="17"/>
    </row>
    <row r="7" spans="1:25" ht="15">
      <c r="A7" s="36"/>
      <c r="B7" s="36" t="s">
        <v>201</v>
      </c>
      <c r="C7" s="22"/>
      <c r="D7" s="75">
        <v>868</v>
      </c>
      <c r="E7" s="75">
        <v>1512</v>
      </c>
      <c r="F7" s="75">
        <v>1152</v>
      </c>
      <c r="H7" s="75">
        <v>1051</v>
      </c>
      <c r="I7" s="75">
        <v>1090</v>
      </c>
      <c r="J7" s="75">
        <v>1214</v>
      </c>
      <c r="K7" s="75">
        <v>1512</v>
      </c>
      <c r="L7" s="75">
        <v>1748</v>
      </c>
      <c r="M7" s="75">
        <v>1645</v>
      </c>
      <c r="N7" s="75">
        <v>1300</v>
      </c>
      <c r="O7" s="122">
        <v>1152</v>
      </c>
      <c r="P7" s="75">
        <v>-11.384615384615381</v>
      </c>
      <c r="Q7" s="75">
        <v>-23.809523809523814</v>
      </c>
      <c r="S7" s="75">
        <v>1512</v>
      </c>
      <c r="T7" s="122">
        <v>1152</v>
      </c>
      <c r="U7" s="75">
        <v>-23.809523809523814</v>
      </c>
      <c r="W7" s="18"/>
      <c r="X7" s="18"/>
      <c r="Y7" s="18"/>
    </row>
    <row r="8" spans="1:25" ht="15">
      <c r="A8" s="36"/>
      <c r="B8" s="36" t="s">
        <v>202</v>
      </c>
      <c r="C8" s="22"/>
      <c r="D8" s="75">
        <v>1016</v>
      </c>
      <c r="E8" s="75">
        <v>1325</v>
      </c>
      <c r="F8" s="75">
        <v>1476</v>
      </c>
      <c r="H8" s="75">
        <v>1176</v>
      </c>
      <c r="I8" s="75">
        <v>1346</v>
      </c>
      <c r="J8" s="75">
        <v>1341</v>
      </c>
      <c r="K8" s="75">
        <v>1325</v>
      </c>
      <c r="L8" s="75">
        <v>1339</v>
      </c>
      <c r="M8" s="75">
        <v>1433</v>
      </c>
      <c r="N8" s="75">
        <v>1449</v>
      </c>
      <c r="O8" s="122">
        <v>1476</v>
      </c>
      <c r="P8" s="75">
        <v>1.8633540372670732</v>
      </c>
      <c r="Q8" s="75">
        <v>11.396226415094347</v>
      </c>
      <c r="S8" s="75">
        <v>1325</v>
      </c>
      <c r="T8" s="122">
        <v>1476</v>
      </c>
      <c r="U8" s="75">
        <v>11.396226415094347</v>
      </c>
      <c r="W8" s="18"/>
      <c r="X8" s="18"/>
      <c r="Y8" s="18"/>
    </row>
    <row r="9" spans="1:21" s="18" customFormat="1" ht="15">
      <c r="A9" s="31" t="s">
        <v>224</v>
      </c>
      <c r="B9" s="31"/>
      <c r="D9" s="17">
        <v>126481</v>
      </c>
      <c r="E9" s="17">
        <v>130583</v>
      </c>
      <c r="F9" s="17">
        <v>152094</v>
      </c>
      <c r="G9" s="17"/>
      <c r="H9" s="17">
        <v>130557</v>
      </c>
      <c r="I9" s="17">
        <v>127970</v>
      </c>
      <c r="J9" s="17">
        <v>128308</v>
      </c>
      <c r="K9" s="17">
        <v>130583</v>
      </c>
      <c r="L9" s="17">
        <v>133908</v>
      </c>
      <c r="M9" s="17">
        <v>146070</v>
      </c>
      <c r="N9" s="17">
        <v>147785</v>
      </c>
      <c r="O9" s="128">
        <v>152094</v>
      </c>
      <c r="P9" s="17">
        <v>2.915722163954393</v>
      </c>
      <c r="Q9" s="17">
        <v>16.473047793357477</v>
      </c>
      <c r="R9" s="15"/>
      <c r="S9" s="17">
        <v>130583</v>
      </c>
      <c r="T9" s="128">
        <v>152094</v>
      </c>
      <c r="U9" s="17">
        <v>16.473047793357477</v>
      </c>
    </row>
    <row r="10" spans="2:25" ht="15">
      <c r="B10" s="31"/>
      <c r="C10" s="33"/>
      <c r="D10" s="75"/>
      <c r="W10" s="18"/>
      <c r="X10" s="18"/>
      <c r="Y10" s="18"/>
    </row>
    <row r="11" spans="1:21" s="18" customFormat="1" ht="15">
      <c r="A11" s="18" t="s">
        <v>223</v>
      </c>
      <c r="D11" s="17">
        <v>128365</v>
      </c>
      <c r="E11" s="17">
        <v>133420</v>
      </c>
      <c r="F11" s="17">
        <v>154722</v>
      </c>
      <c r="G11" s="17"/>
      <c r="H11" s="17">
        <v>132784</v>
      </c>
      <c r="I11" s="17">
        <v>130406</v>
      </c>
      <c r="J11" s="17">
        <v>130863</v>
      </c>
      <c r="K11" s="17">
        <v>133420</v>
      </c>
      <c r="L11" s="17">
        <v>136995</v>
      </c>
      <c r="M11" s="17">
        <v>149148</v>
      </c>
      <c r="N11" s="17">
        <v>150534</v>
      </c>
      <c r="O11" s="128">
        <v>154722</v>
      </c>
      <c r="P11" s="17">
        <v>2.7820957391685663</v>
      </c>
      <c r="Q11" s="17">
        <v>15.966122020686546</v>
      </c>
      <c r="R11" s="15"/>
      <c r="S11" s="17">
        <v>133420</v>
      </c>
      <c r="T11" s="128">
        <v>154722</v>
      </c>
      <c r="U11" s="17">
        <v>15.966122020686546</v>
      </c>
    </row>
    <row r="12" spans="1:25" ht="16.5">
      <c r="A12" s="93" t="s">
        <v>363</v>
      </c>
      <c r="C12" s="22"/>
      <c r="D12" s="75"/>
      <c r="I12" s="17"/>
      <c r="J12" s="17"/>
      <c r="K12" s="17"/>
      <c r="L12" s="17"/>
      <c r="M12" s="17"/>
      <c r="N12" s="17"/>
      <c r="S12" s="17"/>
      <c r="W12" s="18"/>
      <c r="X12" s="18"/>
      <c r="Y12" s="18"/>
    </row>
    <row r="13" spans="2:25" ht="15">
      <c r="B13" s="22" t="s">
        <v>361</v>
      </c>
      <c r="C13" s="22"/>
      <c r="D13" s="75">
        <v>38517</v>
      </c>
      <c r="E13" s="75">
        <v>44162</v>
      </c>
      <c r="F13" s="75">
        <v>50256</v>
      </c>
      <c r="H13" s="75">
        <v>40047</v>
      </c>
      <c r="I13" s="75">
        <v>40175</v>
      </c>
      <c r="J13" s="75">
        <v>41690</v>
      </c>
      <c r="K13" s="75">
        <v>44162</v>
      </c>
      <c r="L13" s="75">
        <v>46117</v>
      </c>
      <c r="M13" s="75">
        <v>48386</v>
      </c>
      <c r="N13" s="75">
        <v>49108</v>
      </c>
      <c r="O13" s="122">
        <v>50256</v>
      </c>
      <c r="P13" s="75">
        <v>2.33770465097336</v>
      </c>
      <c r="Q13" s="75">
        <v>13.7991938770889</v>
      </c>
      <c r="S13" s="75">
        <v>44162</v>
      </c>
      <c r="T13" s="122">
        <v>50256</v>
      </c>
      <c r="U13" s="75">
        <v>13.7991938770889</v>
      </c>
      <c r="W13" s="18"/>
      <c r="X13" s="18"/>
      <c r="Y13" s="18"/>
    </row>
    <row r="14" spans="2:25" ht="15">
      <c r="B14" s="22" t="s">
        <v>357</v>
      </c>
      <c r="C14" s="36"/>
      <c r="D14" s="75">
        <v>88255</v>
      </c>
      <c r="E14" s="75">
        <v>88503</v>
      </c>
      <c r="F14" s="75">
        <v>103219</v>
      </c>
      <c r="H14" s="75">
        <v>91974</v>
      </c>
      <c r="I14" s="75">
        <v>89542</v>
      </c>
      <c r="J14" s="75">
        <v>88563</v>
      </c>
      <c r="K14" s="75">
        <v>88503</v>
      </c>
      <c r="L14" s="75">
        <v>90586</v>
      </c>
      <c r="M14" s="75">
        <v>100427</v>
      </c>
      <c r="N14" s="75">
        <v>100214</v>
      </c>
      <c r="O14" s="122">
        <v>103219</v>
      </c>
      <c r="P14" s="75">
        <v>2.998583032310864</v>
      </c>
      <c r="Q14" s="75">
        <v>16.627684937233767</v>
      </c>
      <c r="S14" s="75">
        <v>88503</v>
      </c>
      <c r="T14" s="122">
        <v>103219</v>
      </c>
      <c r="U14" s="75">
        <v>16.627684937233767</v>
      </c>
      <c r="W14" s="18"/>
      <c r="X14" s="18"/>
      <c r="Y14" s="18"/>
    </row>
    <row r="15" spans="2:25" ht="15">
      <c r="B15" s="22" t="s">
        <v>39</v>
      </c>
      <c r="C15" s="36"/>
      <c r="D15" s="75">
        <v>1593</v>
      </c>
      <c r="E15" s="75">
        <v>755</v>
      </c>
      <c r="F15" s="75">
        <v>1247</v>
      </c>
      <c r="H15" s="75">
        <v>763</v>
      </c>
      <c r="I15" s="75">
        <v>689</v>
      </c>
      <c r="J15" s="75">
        <v>610</v>
      </c>
      <c r="K15" s="75">
        <v>755</v>
      </c>
      <c r="L15" s="75">
        <v>292</v>
      </c>
      <c r="M15" s="75">
        <v>335</v>
      </c>
      <c r="N15" s="75">
        <v>1212</v>
      </c>
      <c r="O15" s="122">
        <v>1247</v>
      </c>
      <c r="P15" s="75">
        <v>2.8877887788778978</v>
      </c>
      <c r="Q15" s="75">
        <v>65.1655629139073</v>
      </c>
      <c r="S15" s="75">
        <v>755</v>
      </c>
      <c r="T15" s="122">
        <v>1247</v>
      </c>
      <c r="U15" s="75">
        <v>65.1655629139073</v>
      </c>
      <c r="W15" s="18"/>
      <c r="X15" s="18"/>
      <c r="Y15" s="18"/>
    </row>
    <row r="16" spans="1:25" s="24" customFormat="1" ht="17.25" customHeight="1">
      <c r="A16" s="58" t="s">
        <v>364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6"/>
      <c r="P16" s="17"/>
      <c r="Q16" s="17"/>
      <c r="S16" s="17"/>
      <c r="T16" s="146"/>
      <c r="U16" s="17"/>
      <c r="W16" s="18"/>
      <c r="X16" s="18"/>
      <c r="Y16" s="18"/>
    </row>
    <row r="17" spans="2:25" ht="15">
      <c r="B17" s="22" t="s">
        <v>53</v>
      </c>
      <c r="C17" s="22"/>
      <c r="D17" s="75">
        <v>59789</v>
      </c>
      <c r="E17" s="75">
        <v>61713</v>
      </c>
      <c r="F17" s="75">
        <v>74595</v>
      </c>
      <c r="H17" s="75">
        <v>62520</v>
      </c>
      <c r="I17" s="75">
        <v>61064</v>
      </c>
      <c r="J17" s="75">
        <v>61291</v>
      </c>
      <c r="K17" s="75">
        <v>61713</v>
      </c>
      <c r="L17" s="75">
        <v>64184</v>
      </c>
      <c r="M17" s="75">
        <v>70698</v>
      </c>
      <c r="N17" s="75">
        <v>72997</v>
      </c>
      <c r="O17" s="390">
        <v>74595</v>
      </c>
      <c r="P17" s="75">
        <v>2.189131060180549</v>
      </c>
      <c r="Q17" s="75">
        <v>20.874045987069167</v>
      </c>
      <c r="S17" s="75">
        <v>61713</v>
      </c>
      <c r="T17" s="390">
        <v>74595</v>
      </c>
      <c r="U17" s="75">
        <v>20.874045987069167</v>
      </c>
      <c r="W17" s="18"/>
      <c r="X17" s="18"/>
      <c r="Y17" s="18"/>
    </row>
    <row r="18" spans="2:25" ht="15">
      <c r="B18" s="22" t="s">
        <v>54</v>
      </c>
      <c r="C18" s="22"/>
      <c r="D18" s="75">
        <v>31888</v>
      </c>
      <c r="E18" s="75">
        <v>32999</v>
      </c>
      <c r="F18" s="75">
        <v>36688</v>
      </c>
      <c r="H18" s="75">
        <v>32525</v>
      </c>
      <c r="I18" s="75">
        <v>31959</v>
      </c>
      <c r="J18" s="75">
        <v>31851</v>
      </c>
      <c r="K18" s="75">
        <v>32999</v>
      </c>
      <c r="L18" s="75">
        <v>33492</v>
      </c>
      <c r="M18" s="75">
        <v>36982</v>
      </c>
      <c r="N18" s="75">
        <v>36541</v>
      </c>
      <c r="O18" s="390">
        <v>36688</v>
      </c>
      <c r="P18" s="75">
        <v>0.40228784105524884</v>
      </c>
      <c r="Q18" s="75">
        <v>11.17912664020122</v>
      </c>
      <c r="S18" s="75">
        <v>32999</v>
      </c>
      <c r="T18" s="390">
        <v>36688</v>
      </c>
      <c r="U18" s="75">
        <v>11.17912664020122</v>
      </c>
      <c r="W18" s="18"/>
      <c r="X18" s="18"/>
      <c r="Y18" s="18"/>
    </row>
    <row r="19" spans="2:25" ht="15">
      <c r="B19" s="22" t="s">
        <v>78</v>
      </c>
      <c r="C19" s="22"/>
      <c r="D19" s="75">
        <v>10735</v>
      </c>
      <c r="E19" s="75">
        <v>11211</v>
      </c>
      <c r="F19" s="75">
        <v>13495</v>
      </c>
      <c r="H19" s="75">
        <v>10567</v>
      </c>
      <c r="I19" s="75">
        <v>10161</v>
      </c>
      <c r="J19" s="75">
        <v>10437</v>
      </c>
      <c r="K19" s="75">
        <v>11211</v>
      </c>
      <c r="L19" s="75">
        <v>11647</v>
      </c>
      <c r="M19" s="75">
        <v>11455</v>
      </c>
      <c r="N19" s="75">
        <v>11322</v>
      </c>
      <c r="O19" s="390">
        <v>13495</v>
      </c>
      <c r="P19" s="75">
        <v>19.1927221338986</v>
      </c>
      <c r="Q19" s="75">
        <v>20.372848095620366</v>
      </c>
      <c r="S19" s="75">
        <v>11211</v>
      </c>
      <c r="T19" s="390">
        <v>13495</v>
      </c>
      <c r="U19" s="75">
        <v>20.372848095620366</v>
      </c>
      <c r="W19" s="18"/>
      <c r="X19" s="18"/>
      <c r="Y19" s="18"/>
    </row>
    <row r="20" spans="2:25" ht="15">
      <c r="B20" s="22" t="s">
        <v>98</v>
      </c>
      <c r="C20" s="22"/>
      <c r="D20" s="75">
        <v>10662</v>
      </c>
      <c r="E20" s="75">
        <v>11726</v>
      </c>
      <c r="F20" s="75">
        <v>13976</v>
      </c>
      <c r="H20" s="75">
        <v>10820</v>
      </c>
      <c r="I20" s="75">
        <v>11026</v>
      </c>
      <c r="J20" s="75">
        <v>11969</v>
      </c>
      <c r="K20" s="75">
        <v>11726</v>
      </c>
      <c r="L20" s="75">
        <v>12020</v>
      </c>
      <c r="M20" s="75">
        <v>13653</v>
      </c>
      <c r="N20" s="75">
        <v>13677</v>
      </c>
      <c r="O20" s="390">
        <v>13976</v>
      </c>
      <c r="P20" s="75">
        <v>2.186151933903635</v>
      </c>
      <c r="Q20" s="75">
        <v>19.188128944226502</v>
      </c>
      <c r="S20" s="75">
        <v>11726</v>
      </c>
      <c r="T20" s="390">
        <v>13976</v>
      </c>
      <c r="U20" s="75">
        <v>19.188128944226502</v>
      </c>
      <c r="W20" s="18"/>
      <c r="X20" s="18"/>
      <c r="Y20" s="18"/>
    </row>
    <row r="21" spans="2:25" ht="15">
      <c r="B21" s="22" t="s">
        <v>101</v>
      </c>
      <c r="C21" s="22"/>
      <c r="D21" s="75">
        <v>15291</v>
      </c>
      <c r="E21" s="75">
        <v>15771</v>
      </c>
      <c r="F21" s="75">
        <v>15968</v>
      </c>
      <c r="H21" s="75">
        <v>16352</v>
      </c>
      <c r="I21" s="75">
        <v>16196</v>
      </c>
      <c r="J21" s="75">
        <v>15315</v>
      </c>
      <c r="K21" s="75">
        <v>15771</v>
      </c>
      <c r="L21" s="75">
        <v>15652</v>
      </c>
      <c r="M21" s="75">
        <v>16360</v>
      </c>
      <c r="N21" s="75">
        <v>15997</v>
      </c>
      <c r="O21" s="390">
        <v>15968</v>
      </c>
      <c r="P21" s="75">
        <v>-0.18128399074825996</v>
      </c>
      <c r="Q21" s="75">
        <v>1.2491281465981885</v>
      </c>
      <c r="S21" s="75">
        <v>15771</v>
      </c>
      <c r="T21" s="390">
        <v>15968</v>
      </c>
      <c r="U21" s="75">
        <v>1.2491281465981885</v>
      </c>
      <c r="W21" s="18"/>
      <c r="X21" s="18"/>
      <c r="Y21" s="18"/>
    </row>
    <row r="22" spans="1:25" ht="15">
      <c r="A22" s="93" t="s">
        <v>94</v>
      </c>
      <c r="C22" s="22"/>
      <c r="D22" s="75"/>
      <c r="O22" s="149"/>
      <c r="T22" s="149"/>
      <c r="W22" s="18"/>
      <c r="X22" s="18"/>
      <c r="Y22" s="18"/>
    </row>
    <row r="23" spans="2:25" ht="15">
      <c r="B23" s="22" t="s">
        <v>88</v>
      </c>
      <c r="C23" s="22"/>
      <c r="D23" s="75">
        <v>15958</v>
      </c>
      <c r="E23" s="75">
        <v>16239</v>
      </c>
      <c r="F23" s="75">
        <v>19217</v>
      </c>
      <c r="H23" s="75">
        <v>16946</v>
      </c>
      <c r="I23" s="75">
        <v>15589</v>
      </c>
      <c r="J23" s="75">
        <v>16242</v>
      </c>
      <c r="K23" s="75">
        <v>16239</v>
      </c>
      <c r="L23" s="75">
        <v>17098</v>
      </c>
      <c r="M23" s="75">
        <v>18404</v>
      </c>
      <c r="N23" s="75">
        <v>17814</v>
      </c>
      <c r="O23" s="122">
        <v>19217</v>
      </c>
      <c r="P23" s="75">
        <v>7.875828000449081</v>
      </c>
      <c r="Q23" s="75">
        <v>18.338567645791002</v>
      </c>
      <c r="S23" s="75">
        <v>16239</v>
      </c>
      <c r="T23" s="122">
        <v>19217</v>
      </c>
      <c r="U23" s="75">
        <v>18.338567645791002</v>
      </c>
      <c r="W23" s="18"/>
      <c r="X23" s="18"/>
      <c r="Y23" s="18"/>
    </row>
    <row r="24" spans="2:25" ht="15">
      <c r="B24" s="22" t="s">
        <v>89</v>
      </c>
      <c r="C24" s="22"/>
      <c r="D24" s="75">
        <v>17931</v>
      </c>
      <c r="E24" s="75">
        <v>18433</v>
      </c>
      <c r="F24" s="75">
        <v>21385</v>
      </c>
      <c r="H24" s="75">
        <v>18786</v>
      </c>
      <c r="I24" s="75">
        <v>18220</v>
      </c>
      <c r="J24" s="75">
        <v>17722</v>
      </c>
      <c r="K24" s="75">
        <v>18433</v>
      </c>
      <c r="L24" s="75">
        <v>18852</v>
      </c>
      <c r="M24" s="75">
        <v>20282</v>
      </c>
      <c r="N24" s="75">
        <v>21194</v>
      </c>
      <c r="O24" s="122">
        <v>21385</v>
      </c>
      <c r="P24" s="75">
        <v>0.9011984523921823</v>
      </c>
      <c r="Q24" s="75">
        <v>16.0147561438724</v>
      </c>
      <c r="S24" s="75">
        <v>18433</v>
      </c>
      <c r="T24" s="122">
        <v>21385</v>
      </c>
      <c r="U24" s="75">
        <v>16.0147561438724</v>
      </c>
      <c r="W24" s="18"/>
      <c r="X24" s="18"/>
      <c r="Y24" s="18"/>
    </row>
    <row r="25" spans="2:25" ht="15">
      <c r="B25" s="22" t="s">
        <v>90</v>
      </c>
      <c r="C25" s="22"/>
      <c r="D25" s="75">
        <v>29375</v>
      </c>
      <c r="E25" s="75">
        <v>33120</v>
      </c>
      <c r="F25" s="75">
        <v>38676</v>
      </c>
      <c r="H25" s="75">
        <v>29882</v>
      </c>
      <c r="I25" s="75">
        <v>29821</v>
      </c>
      <c r="J25" s="75">
        <v>30956</v>
      </c>
      <c r="K25" s="75">
        <v>33120</v>
      </c>
      <c r="L25" s="75">
        <v>34949</v>
      </c>
      <c r="M25" s="75">
        <v>37082</v>
      </c>
      <c r="N25" s="75">
        <v>38030</v>
      </c>
      <c r="O25" s="122">
        <v>38676</v>
      </c>
      <c r="P25" s="75">
        <v>1.698658953457799</v>
      </c>
      <c r="Q25" s="75">
        <v>16.775362318840582</v>
      </c>
      <c r="S25" s="75">
        <v>33120</v>
      </c>
      <c r="T25" s="122">
        <v>38676</v>
      </c>
      <c r="U25" s="75">
        <v>16.775362318840582</v>
      </c>
      <c r="W25" s="18"/>
      <c r="X25" s="18"/>
      <c r="Y25" s="18"/>
    </row>
    <row r="26" spans="2:25" ht="15">
      <c r="B26" s="22" t="s">
        <v>91</v>
      </c>
      <c r="C26" s="22"/>
      <c r="D26" s="75">
        <v>13075</v>
      </c>
      <c r="E26" s="75">
        <v>13335</v>
      </c>
      <c r="F26" s="75">
        <v>16732</v>
      </c>
      <c r="H26" s="75">
        <v>12426</v>
      </c>
      <c r="I26" s="75">
        <v>12117</v>
      </c>
      <c r="J26" s="75">
        <v>12245</v>
      </c>
      <c r="K26" s="75">
        <v>13335</v>
      </c>
      <c r="L26" s="75">
        <v>13617</v>
      </c>
      <c r="M26" s="75">
        <v>14798</v>
      </c>
      <c r="N26" s="75">
        <v>15053</v>
      </c>
      <c r="O26" s="122">
        <v>16732</v>
      </c>
      <c r="P26" s="75">
        <v>11.15392280608516</v>
      </c>
      <c r="Q26" s="75">
        <v>25.474315710536178</v>
      </c>
      <c r="S26" s="75">
        <v>13335</v>
      </c>
      <c r="T26" s="122">
        <v>16732</v>
      </c>
      <c r="U26" s="75">
        <v>25.474315710536178</v>
      </c>
      <c r="W26" s="18"/>
      <c r="X26" s="18"/>
      <c r="Y26" s="18"/>
    </row>
    <row r="27" spans="2:25" ht="15">
      <c r="B27" s="22" t="s">
        <v>92</v>
      </c>
      <c r="C27" s="22"/>
      <c r="D27" s="75">
        <v>12457</v>
      </c>
      <c r="E27" s="75">
        <v>12277</v>
      </c>
      <c r="F27" s="75">
        <v>14378</v>
      </c>
      <c r="H27" s="75">
        <v>13073</v>
      </c>
      <c r="I27" s="75">
        <v>13043</v>
      </c>
      <c r="J27" s="75">
        <v>13026</v>
      </c>
      <c r="K27" s="75">
        <v>12277</v>
      </c>
      <c r="L27" s="75">
        <v>12598</v>
      </c>
      <c r="M27" s="75">
        <v>13294</v>
      </c>
      <c r="N27" s="75">
        <v>13714</v>
      </c>
      <c r="O27" s="122">
        <v>14378</v>
      </c>
      <c r="P27" s="75">
        <v>4.841767536823682</v>
      </c>
      <c r="Q27" s="75">
        <v>17.113301295104666</v>
      </c>
      <c r="S27" s="75">
        <v>12277</v>
      </c>
      <c r="T27" s="122">
        <v>14378</v>
      </c>
      <c r="U27" s="75">
        <v>17.113301295104666</v>
      </c>
      <c r="W27" s="18"/>
      <c r="X27" s="18"/>
      <c r="Y27" s="18"/>
    </row>
    <row r="28" spans="2:25" ht="15">
      <c r="B28" s="22" t="s">
        <v>93</v>
      </c>
      <c r="C28" s="22"/>
      <c r="D28" s="75">
        <v>14490</v>
      </c>
      <c r="E28" s="75">
        <v>16710</v>
      </c>
      <c r="F28" s="75">
        <v>18517</v>
      </c>
      <c r="H28" s="75">
        <v>16988</v>
      </c>
      <c r="I28" s="75">
        <v>17107</v>
      </c>
      <c r="J28" s="75">
        <v>16939</v>
      </c>
      <c r="K28" s="75">
        <v>16710</v>
      </c>
      <c r="L28" s="75">
        <v>16813</v>
      </c>
      <c r="M28" s="75">
        <v>20202</v>
      </c>
      <c r="N28" s="75">
        <v>19868</v>
      </c>
      <c r="O28" s="122">
        <v>18517</v>
      </c>
      <c r="P28" s="75">
        <v>-6.799879202738069</v>
      </c>
      <c r="Q28" s="75">
        <v>10.813883901855181</v>
      </c>
      <c r="S28" s="75">
        <v>16710</v>
      </c>
      <c r="T28" s="122">
        <v>18517</v>
      </c>
      <c r="U28" s="75">
        <v>10.813883901855181</v>
      </c>
      <c r="W28" s="18"/>
      <c r="X28" s="18"/>
      <c r="Y28" s="18"/>
    </row>
    <row r="29" spans="2:25" ht="15">
      <c r="B29" s="22" t="s">
        <v>95</v>
      </c>
      <c r="C29" s="22"/>
      <c r="D29" s="75">
        <v>10478</v>
      </c>
      <c r="E29" s="75">
        <v>10873</v>
      </c>
      <c r="F29" s="75">
        <v>11142</v>
      </c>
      <c r="H29" s="75">
        <v>10346</v>
      </c>
      <c r="I29" s="75">
        <v>10660</v>
      </c>
      <c r="J29" s="75">
        <v>10559</v>
      </c>
      <c r="K29" s="75">
        <v>10873</v>
      </c>
      <c r="L29" s="75">
        <v>10397</v>
      </c>
      <c r="M29" s="75">
        <v>10480</v>
      </c>
      <c r="N29" s="75">
        <v>10652</v>
      </c>
      <c r="O29" s="122">
        <v>11142</v>
      </c>
      <c r="P29" s="75">
        <v>4.600075103266987</v>
      </c>
      <c r="Q29" s="75">
        <v>2.4740182102455544</v>
      </c>
      <c r="S29" s="75">
        <v>10873</v>
      </c>
      <c r="T29" s="122">
        <v>11142</v>
      </c>
      <c r="U29" s="75">
        <v>2.4740182102455544</v>
      </c>
      <c r="W29" s="18"/>
      <c r="X29" s="18"/>
      <c r="Y29" s="18"/>
    </row>
    <row r="30" spans="2:25" ht="15">
      <c r="B30" s="22" t="s">
        <v>39</v>
      </c>
      <c r="C30" s="22"/>
      <c r="D30" s="75">
        <v>14601</v>
      </c>
      <c r="E30" s="75">
        <v>12433</v>
      </c>
      <c r="F30" s="75">
        <v>14675</v>
      </c>
      <c r="H30" s="75">
        <v>14337</v>
      </c>
      <c r="I30" s="75">
        <v>13849</v>
      </c>
      <c r="J30" s="75">
        <v>13174</v>
      </c>
      <c r="K30" s="75">
        <v>12433</v>
      </c>
      <c r="L30" s="75">
        <v>12671</v>
      </c>
      <c r="M30" s="75">
        <v>14606</v>
      </c>
      <c r="N30" s="75">
        <v>14209</v>
      </c>
      <c r="O30" s="122">
        <v>14675</v>
      </c>
      <c r="P30" s="75">
        <v>3.2796115138292725</v>
      </c>
      <c r="Q30" s="75">
        <v>18.032655030965984</v>
      </c>
      <c r="S30" s="75">
        <v>12433</v>
      </c>
      <c r="T30" s="122">
        <v>14675</v>
      </c>
      <c r="U30" s="75">
        <v>18.032655030965984</v>
      </c>
      <c r="W30" s="18"/>
      <c r="X30" s="18"/>
      <c r="Y30" s="18"/>
    </row>
    <row r="31" spans="1:25" ht="15">
      <c r="A31" s="93" t="s">
        <v>408</v>
      </c>
      <c r="C31" s="22"/>
      <c r="D31" s="75"/>
      <c r="O31" s="149"/>
      <c r="T31" s="149"/>
      <c r="W31" s="18"/>
      <c r="X31" s="18"/>
      <c r="Y31" s="18"/>
    </row>
    <row r="32" spans="2:25" ht="15">
      <c r="B32" s="22" t="s">
        <v>102</v>
      </c>
      <c r="C32" s="22"/>
      <c r="D32" s="75">
        <v>53527</v>
      </c>
      <c r="E32" s="75">
        <v>56712</v>
      </c>
      <c r="F32" s="75">
        <v>67439</v>
      </c>
      <c r="H32" s="75">
        <v>56469</v>
      </c>
      <c r="I32" s="75">
        <v>56448</v>
      </c>
      <c r="J32" s="75">
        <v>56556</v>
      </c>
      <c r="K32" s="75">
        <v>56712</v>
      </c>
      <c r="L32" s="75">
        <v>58238</v>
      </c>
      <c r="M32" s="75">
        <v>60852</v>
      </c>
      <c r="N32" s="75">
        <v>64908</v>
      </c>
      <c r="O32" s="122">
        <v>67439</v>
      </c>
      <c r="P32" s="75">
        <v>3.8993652554384584</v>
      </c>
      <c r="Q32" s="75">
        <v>18.91486810551559</v>
      </c>
      <c r="S32" s="75">
        <v>56712</v>
      </c>
      <c r="T32" s="122">
        <v>67439</v>
      </c>
      <c r="U32" s="75">
        <v>18.91486810551559</v>
      </c>
      <c r="W32" s="18"/>
      <c r="X32" s="18"/>
      <c r="Y32" s="18"/>
    </row>
    <row r="33" spans="2:25" ht="15">
      <c r="B33" s="22" t="s">
        <v>103</v>
      </c>
      <c r="C33" s="22"/>
      <c r="D33" s="75">
        <v>29347</v>
      </c>
      <c r="E33" s="75">
        <v>30274</v>
      </c>
      <c r="F33" s="75">
        <v>30478</v>
      </c>
      <c r="H33" s="75">
        <v>30272</v>
      </c>
      <c r="I33" s="75">
        <v>29141</v>
      </c>
      <c r="J33" s="75">
        <v>29042</v>
      </c>
      <c r="K33" s="75">
        <v>30274</v>
      </c>
      <c r="L33" s="75">
        <v>30876</v>
      </c>
      <c r="M33" s="75">
        <v>33073</v>
      </c>
      <c r="N33" s="75">
        <v>31789</v>
      </c>
      <c r="O33" s="122">
        <v>30478</v>
      </c>
      <c r="P33" s="75">
        <v>-4.124068073862031</v>
      </c>
      <c r="Q33" s="75">
        <v>0.6738455440311819</v>
      </c>
      <c r="S33" s="75">
        <v>30274</v>
      </c>
      <c r="T33" s="122">
        <v>30478</v>
      </c>
      <c r="U33" s="75">
        <v>0.6738455440311819</v>
      </c>
      <c r="W33" s="18"/>
      <c r="X33" s="18"/>
      <c r="Y33" s="18"/>
    </row>
    <row r="34" spans="2:25" ht="15">
      <c r="B34" s="22" t="s">
        <v>104</v>
      </c>
      <c r="C34" s="22"/>
      <c r="D34" s="75">
        <v>28123</v>
      </c>
      <c r="E34" s="75">
        <v>29449</v>
      </c>
      <c r="F34" s="75">
        <v>38094</v>
      </c>
      <c r="H34" s="75">
        <v>29194</v>
      </c>
      <c r="I34" s="75">
        <v>28076</v>
      </c>
      <c r="J34" s="75">
        <v>27773</v>
      </c>
      <c r="K34" s="75">
        <v>29449</v>
      </c>
      <c r="L34" s="75">
        <v>31047</v>
      </c>
      <c r="M34" s="75">
        <v>36355</v>
      </c>
      <c r="N34" s="75">
        <v>35755</v>
      </c>
      <c r="O34" s="122">
        <v>38094</v>
      </c>
      <c r="P34" s="75">
        <v>6.541742413648444</v>
      </c>
      <c r="Q34" s="75">
        <v>29.3558355122415</v>
      </c>
      <c r="S34" s="75">
        <v>29449</v>
      </c>
      <c r="T34" s="122">
        <v>38094</v>
      </c>
      <c r="U34" s="75">
        <v>29.3558355122415</v>
      </c>
      <c r="W34" s="18"/>
      <c r="X34" s="18"/>
      <c r="Y34" s="18"/>
    </row>
    <row r="35" spans="2:25" ht="15">
      <c r="B35" s="22" t="s">
        <v>39</v>
      </c>
      <c r="C35" s="22"/>
      <c r="D35" s="75">
        <v>17368</v>
      </c>
      <c r="E35" s="75">
        <v>16985</v>
      </c>
      <c r="F35" s="75">
        <v>18711</v>
      </c>
      <c r="H35" s="75">
        <v>16849</v>
      </c>
      <c r="I35" s="75">
        <v>16741</v>
      </c>
      <c r="J35" s="75">
        <v>17492</v>
      </c>
      <c r="K35" s="75">
        <v>16985</v>
      </c>
      <c r="L35" s="75">
        <v>16834</v>
      </c>
      <c r="M35" s="75">
        <v>18868</v>
      </c>
      <c r="N35" s="75">
        <v>18082</v>
      </c>
      <c r="O35" s="122">
        <v>18711</v>
      </c>
      <c r="P35" s="75">
        <v>3.4785975002765257</v>
      </c>
      <c r="Q35" s="75">
        <v>10.161907565498973</v>
      </c>
      <c r="S35" s="75">
        <v>16985</v>
      </c>
      <c r="T35" s="122">
        <v>18711</v>
      </c>
      <c r="U35" s="75">
        <v>10.161907565498973</v>
      </c>
      <c r="W35" s="18"/>
      <c r="X35" s="18"/>
      <c r="Y35" s="18"/>
    </row>
    <row r="36" ht="14.25">
      <c r="S36" s="185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1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28125" style="22" customWidth="1"/>
    <col min="2" max="2" width="2.8515625" style="22" customWidth="1"/>
    <col min="3" max="3" width="53.8515625" style="10" customWidth="1"/>
    <col min="4" max="4" width="9.140625" style="76" customWidth="1"/>
    <col min="5" max="6" width="9.140625" style="75" customWidth="1"/>
    <col min="7" max="7" width="4.00390625" style="75" customWidth="1"/>
    <col min="8" max="14" width="9.140625" style="75" customWidth="1"/>
    <col min="15" max="15" width="9.140625" style="122" customWidth="1"/>
    <col min="16" max="16" width="9.140625" style="137" customWidth="1"/>
    <col min="17" max="17" width="9.140625" style="75" customWidth="1"/>
    <col min="18" max="18" width="4.421875" style="21" customWidth="1"/>
    <col min="19" max="19" width="8.57421875" style="75" bestFit="1" customWidth="1"/>
    <col min="20" max="20" width="8.57421875" style="122" bestFit="1" customWidth="1"/>
    <col min="21" max="21" width="8.7109375" style="137" bestFit="1" customWidth="1"/>
    <col min="22" max="16384" width="9.140625" style="22" customWidth="1"/>
  </cols>
  <sheetData>
    <row r="1" spans="1:21" s="42" customFormat="1" ht="20.25">
      <c r="A1" s="41" t="s">
        <v>140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3"/>
      <c r="S1" s="127"/>
      <c r="T1" s="127"/>
      <c r="U1" s="127"/>
    </row>
    <row r="2" spans="1:21" s="44" customFormat="1" ht="45">
      <c r="A2" s="401" t="s">
        <v>85</v>
      </c>
      <c r="B2" s="401"/>
      <c r="C2" s="401"/>
      <c r="D2" s="74" t="s">
        <v>65</v>
      </c>
      <c r="E2" s="74" t="s">
        <v>236</v>
      </c>
      <c r="F2" s="74" t="s">
        <v>405</v>
      </c>
      <c r="G2" s="74"/>
      <c r="H2" s="74" t="s">
        <v>2</v>
      </c>
      <c r="I2" s="74" t="s">
        <v>3</v>
      </c>
      <c r="J2" s="74" t="s">
        <v>4</v>
      </c>
      <c r="K2" s="74" t="s">
        <v>235</v>
      </c>
      <c r="L2" s="74" t="s">
        <v>355</v>
      </c>
      <c r="M2" s="74" t="s">
        <v>365</v>
      </c>
      <c r="N2" s="74" t="s">
        <v>379</v>
      </c>
      <c r="O2" s="74" t="s">
        <v>389</v>
      </c>
      <c r="P2" s="74" t="s">
        <v>390</v>
      </c>
      <c r="Q2" s="74" t="s">
        <v>391</v>
      </c>
      <c r="S2" s="74" t="s">
        <v>236</v>
      </c>
      <c r="T2" s="74" t="s">
        <v>405</v>
      </c>
      <c r="U2" s="74" t="s">
        <v>406</v>
      </c>
    </row>
    <row r="3" spans="1:21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28"/>
      <c r="P3" s="138"/>
      <c r="Q3" s="17"/>
      <c r="S3" s="17"/>
      <c r="T3" s="128"/>
      <c r="U3" s="138"/>
    </row>
    <row r="4" spans="1:21" s="24" customFormat="1" ht="14.25" customHeight="1">
      <c r="A4" s="47" t="s">
        <v>222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28"/>
      <c r="P4" s="138"/>
      <c r="Q4" s="17"/>
      <c r="S4" s="17"/>
      <c r="T4" s="128"/>
      <c r="U4" s="138"/>
    </row>
    <row r="5" spans="2:21" s="18" customFormat="1" ht="15">
      <c r="B5" s="18" t="s">
        <v>204</v>
      </c>
      <c r="D5" s="17">
        <v>29413</v>
      </c>
      <c r="E5" s="17">
        <v>33921</v>
      </c>
      <c r="F5" s="17">
        <v>29141</v>
      </c>
      <c r="G5" s="17"/>
      <c r="H5" s="17">
        <v>30954</v>
      </c>
      <c r="I5" s="17">
        <v>33125</v>
      </c>
      <c r="J5" s="17">
        <v>31314</v>
      </c>
      <c r="K5" s="17">
        <v>33921</v>
      </c>
      <c r="L5" s="17">
        <v>27752</v>
      </c>
      <c r="M5" s="17">
        <v>31505</v>
      </c>
      <c r="N5" s="17">
        <v>29436</v>
      </c>
      <c r="O5" s="128">
        <v>29141</v>
      </c>
      <c r="P5" s="138">
        <v>-1.0021742084522334</v>
      </c>
      <c r="Q5" s="138">
        <v>-14.091565696766018</v>
      </c>
      <c r="R5" s="15"/>
      <c r="S5" s="17">
        <v>33921</v>
      </c>
      <c r="T5" s="128">
        <v>29141</v>
      </c>
      <c r="U5" s="138">
        <v>-14.091565696766018</v>
      </c>
    </row>
    <row r="6" spans="3:21" ht="14.25">
      <c r="C6" s="36" t="s">
        <v>141</v>
      </c>
      <c r="D6" s="75">
        <v>11734</v>
      </c>
      <c r="E6" s="75">
        <v>13245</v>
      </c>
      <c r="F6" s="75">
        <v>9731</v>
      </c>
      <c r="H6" s="75">
        <v>11180</v>
      </c>
      <c r="I6" s="75">
        <v>12805</v>
      </c>
      <c r="J6" s="75">
        <v>11964</v>
      </c>
      <c r="K6" s="75">
        <v>13245</v>
      </c>
      <c r="L6" s="75">
        <v>9461</v>
      </c>
      <c r="M6" s="75">
        <v>10087</v>
      </c>
      <c r="N6" s="75">
        <v>10108</v>
      </c>
      <c r="O6" s="122">
        <v>9731</v>
      </c>
      <c r="P6" s="137">
        <v>-3.7297190344281805</v>
      </c>
      <c r="Q6" s="137">
        <v>-26.530766326915824</v>
      </c>
      <c r="S6" s="75">
        <v>13245</v>
      </c>
      <c r="T6" s="122">
        <v>9731</v>
      </c>
      <c r="U6" s="137">
        <v>-26.530766326915824</v>
      </c>
    </row>
    <row r="7" spans="3:21" ht="14.25">
      <c r="C7" s="36" t="s">
        <v>142</v>
      </c>
      <c r="D7" s="75">
        <v>4549</v>
      </c>
      <c r="E7" s="75">
        <v>7539</v>
      </c>
      <c r="F7" s="75">
        <v>8345</v>
      </c>
      <c r="H7" s="75">
        <v>6343</v>
      </c>
      <c r="I7" s="75">
        <v>6650</v>
      </c>
      <c r="J7" s="75">
        <v>5863</v>
      </c>
      <c r="K7" s="75">
        <v>7539</v>
      </c>
      <c r="L7" s="75">
        <v>7160</v>
      </c>
      <c r="M7" s="75">
        <v>10351</v>
      </c>
      <c r="N7" s="75">
        <v>7411</v>
      </c>
      <c r="O7" s="122">
        <v>8345</v>
      </c>
      <c r="P7" s="137">
        <v>12.602887599514245</v>
      </c>
      <c r="Q7" s="137">
        <v>10.691073086616253</v>
      </c>
      <c r="S7" s="75">
        <v>7539</v>
      </c>
      <c r="T7" s="122">
        <v>8345</v>
      </c>
      <c r="U7" s="137">
        <v>10.691073086616253</v>
      </c>
    </row>
    <row r="8" spans="3:21" ht="14.25">
      <c r="C8" s="36" t="s">
        <v>143</v>
      </c>
      <c r="D8" s="75">
        <v>11986</v>
      </c>
      <c r="E8" s="75">
        <v>12121</v>
      </c>
      <c r="F8" s="75">
        <v>9922</v>
      </c>
      <c r="H8" s="75">
        <v>12350</v>
      </c>
      <c r="I8" s="75">
        <v>12805</v>
      </c>
      <c r="J8" s="75">
        <v>12569</v>
      </c>
      <c r="K8" s="75">
        <v>12121</v>
      </c>
      <c r="L8" s="75">
        <v>10081</v>
      </c>
      <c r="M8" s="75">
        <v>10027</v>
      </c>
      <c r="N8" s="75">
        <v>10727</v>
      </c>
      <c r="O8" s="122">
        <v>9922</v>
      </c>
      <c r="P8" s="137">
        <v>-7.50442807867997</v>
      </c>
      <c r="Q8" s="137">
        <v>-18.142067486181013</v>
      </c>
      <c r="S8" s="75">
        <v>12121</v>
      </c>
      <c r="T8" s="122">
        <v>9922</v>
      </c>
      <c r="U8" s="137">
        <v>-18.142067486181013</v>
      </c>
    </row>
    <row r="9" spans="2:21" ht="15">
      <c r="B9" s="31"/>
      <c r="C9" s="36" t="s">
        <v>144</v>
      </c>
      <c r="D9" s="75">
        <v>1144</v>
      </c>
      <c r="E9" s="75">
        <v>1016</v>
      </c>
      <c r="F9" s="75">
        <v>1143</v>
      </c>
      <c r="H9" s="75">
        <v>1081</v>
      </c>
      <c r="I9" s="75">
        <v>865</v>
      </c>
      <c r="J9" s="75">
        <v>918</v>
      </c>
      <c r="K9" s="75">
        <v>1016</v>
      </c>
      <c r="L9" s="75">
        <v>1050</v>
      </c>
      <c r="M9" s="75">
        <v>1040</v>
      </c>
      <c r="N9" s="75">
        <v>1190</v>
      </c>
      <c r="O9" s="122">
        <v>1143</v>
      </c>
      <c r="P9" s="137">
        <v>-3.94957983193277</v>
      </c>
      <c r="Q9" s="137">
        <v>12.5</v>
      </c>
      <c r="S9" s="75">
        <v>1016</v>
      </c>
      <c r="T9" s="122">
        <v>1143</v>
      </c>
      <c r="U9" s="137">
        <v>12.5</v>
      </c>
    </row>
    <row r="10" spans="3:19" ht="14.25">
      <c r="C10" s="22"/>
      <c r="D10" s="75"/>
      <c r="O10" s="149"/>
      <c r="S10" s="185"/>
    </row>
    <row r="11" spans="1:20" ht="15">
      <c r="A11" s="90" t="s">
        <v>147</v>
      </c>
      <c r="C11" s="22"/>
      <c r="D11" s="75"/>
      <c r="O11" s="149"/>
      <c r="S11" s="185"/>
      <c r="T11" s="149"/>
    </row>
    <row r="12" spans="2:21" s="18" customFormat="1" ht="15">
      <c r="B12" s="18" t="s">
        <v>346</v>
      </c>
      <c r="D12" s="17">
        <v>901</v>
      </c>
      <c r="E12" s="17">
        <v>-388</v>
      </c>
      <c r="F12" s="17">
        <v>132</v>
      </c>
      <c r="G12" s="17"/>
      <c r="H12" s="17">
        <v>-388</v>
      </c>
      <c r="I12" s="17">
        <v>-846</v>
      </c>
      <c r="J12" s="17">
        <v>-310</v>
      </c>
      <c r="K12" s="17">
        <v>146</v>
      </c>
      <c r="L12" s="17">
        <v>132</v>
      </c>
      <c r="M12" s="17">
        <v>363</v>
      </c>
      <c r="N12" s="17">
        <v>530</v>
      </c>
      <c r="O12" s="128">
        <v>842</v>
      </c>
      <c r="P12" s="138">
        <v>58.8679245283019</v>
      </c>
      <c r="Q12" s="138" t="s">
        <v>387</v>
      </c>
      <c r="R12" s="15"/>
      <c r="S12" s="17">
        <v>-388</v>
      </c>
      <c r="T12" s="128">
        <v>132</v>
      </c>
      <c r="U12" s="138" t="s">
        <v>401</v>
      </c>
    </row>
    <row r="13" spans="3:21" ht="14.25">
      <c r="C13" s="22" t="s">
        <v>347</v>
      </c>
      <c r="D13" s="75">
        <v>-1217</v>
      </c>
      <c r="E13" s="75">
        <v>932</v>
      </c>
      <c r="F13" s="75">
        <v>598</v>
      </c>
      <c r="H13" s="75">
        <v>-392</v>
      </c>
      <c r="I13" s="75">
        <v>752</v>
      </c>
      <c r="J13" s="75">
        <v>540</v>
      </c>
      <c r="K13" s="75">
        <v>32</v>
      </c>
      <c r="L13" s="75">
        <v>336</v>
      </c>
      <c r="M13" s="75">
        <v>227</v>
      </c>
      <c r="N13" s="75">
        <v>474</v>
      </c>
      <c r="O13" s="122">
        <v>-439</v>
      </c>
      <c r="P13" s="137" t="s">
        <v>401</v>
      </c>
      <c r="Q13" s="137" t="s">
        <v>401</v>
      </c>
      <c r="S13" s="75">
        <v>932</v>
      </c>
      <c r="T13" s="122">
        <v>598</v>
      </c>
      <c r="U13" s="137">
        <v>-35.836909871244636</v>
      </c>
    </row>
    <row r="14" spans="3:23" ht="14.25">
      <c r="C14" s="22" t="s">
        <v>348</v>
      </c>
      <c r="D14" s="75">
        <v>21</v>
      </c>
      <c r="E14" s="303">
        <v>0</v>
      </c>
      <c r="F14" s="303">
        <v>0</v>
      </c>
      <c r="G14" s="303"/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88">
        <v>0</v>
      </c>
      <c r="P14" s="137">
        <v>0</v>
      </c>
      <c r="Q14" s="137">
        <v>0</v>
      </c>
      <c r="R14" s="305"/>
      <c r="S14" s="75">
        <v>0</v>
      </c>
      <c r="T14" s="122">
        <v>0</v>
      </c>
      <c r="U14" s="137">
        <v>0</v>
      </c>
      <c r="V14" s="306"/>
      <c r="W14" s="307"/>
    </row>
    <row r="15" spans="3:21" ht="14.25">
      <c r="C15" s="22" t="s">
        <v>349</v>
      </c>
      <c r="D15" s="75">
        <v>-349</v>
      </c>
      <c r="E15" s="75">
        <v>-312</v>
      </c>
      <c r="F15" s="75">
        <v>-315</v>
      </c>
      <c r="H15" s="75">
        <v>-112</v>
      </c>
      <c r="I15" s="75">
        <v>-140</v>
      </c>
      <c r="J15" s="75">
        <v>-29</v>
      </c>
      <c r="K15" s="75">
        <v>-31</v>
      </c>
      <c r="L15" s="75">
        <v>-83</v>
      </c>
      <c r="M15" s="75">
        <v>-59</v>
      </c>
      <c r="N15" s="75">
        <v>-131</v>
      </c>
      <c r="O15" s="122">
        <v>-42</v>
      </c>
      <c r="P15" s="137">
        <v>67.93893129770993</v>
      </c>
      <c r="Q15" s="137">
        <v>-35.48387096774193</v>
      </c>
      <c r="S15" s="75">
        <v>-312</v>
      </c>
      <c r="T15" s="122">
        <v>-315</v>
      </c>
      <c r="U15" s="137">
        <v>-0.9615384615384581</v>
      </c>
    </row>
    <row r="16" spans="3:21" ht="14.25">
      <c r="C16" s="22" t="s">
        <v>264</v>
      </c>
      <c r="D16" s="75">
        <v>256</v>
      </c>
      <c r="E16" s="75">
        <v>-100</v>
      </c>
      <c r="F16" s="75">
        <v>-28</v>
      </c>
      <c r="H16" s="75">
        <v>46</v>
      </c>
      <c r="I16" s="75">
        <v>-76</v>
      </c>
      <c r="J16" s="75">
        <v>-55</v>
      </c>
      <c r="K16" s="75">
        <v>-15</v>
      </c>
      <c r="L16" s="75">
        <v>-22</v>
      </c>
      <c r="M16" s="75">
        <v>-1</v>
      </c>
      <c r="N16" s="75">
        <v>-31</v>
      </c>
      <c r="O16" s="122">
        <v>26</v>
      </c>
      <c r="P16" s="137" t="s">
        <v>401</v>
      </c>
      <c r="Q16" s="137" t="s">
        <v>401</v>
      </c>
      <c r="S16" s="75">
        <v>-100</v>
      </c>
      <c r="T16" s="122">
        <v>-28</v>
      </c>
      <c r="U16" s="137">
        <v>72</v>
      </c>
    </row>
    <row r="17" spans="2:21" s="18" customFormat="1" ht="15">
      <c r="B17" s="18" t="s">
        <v>139</v>
      </c>
      <c r="D17" s="17">
        <v>-388</v>
      </c>
      <c r="E17" s="17">
        <v>132</v>
      </c>
      <c r="F17" s="17">
        <v>387</v>
      </c>
      <c r="G17" s="17"/>
      <c r="H17" s="17">
        <v>-846</v>
      </c>
      <c r="I17" s="17">
        <v>-310</v>
      </c>
      <c r="J17" s="17">
        <v>146</v>
      </c>
      <c r="K17" s="17">
        <v>132</v>
      </c>
      <c r="L17" s="17">
        <v>363</v>
      </c>
      <c r="M17" s="17">
        <v>530</v>
      </c>
      <c r="N17" s="17">
        <v>842</v>
      </c>
      <c r="O17" s="128">
        <v>387</v>
      </c>
      <c r="P17" s="138">
        <v>-54.03800475059383</v>
      </c>
      <c r="Q17" s="138" t="s">
        <v>387</v>
      </c>
      <c r="R17" s="15"/>
      <c r="S17" s="17">
        <v>132</v>
      </c>
      <c r="T17" s="128">
        <v>387</v>
      </c>
      <c r="U17" s="138" t="s">
        <v>387</v>
      </c>
    </row>
    <row r="18" spans="15:20" ht="14.25">
      <c r="O18" s="149"/>
      <c r="S18" s="185"/>
      <c r="T18" s="149"/>
    </row>
    <row r="19" ht="14.25">
      <c r="O19" s="149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 </cp:lastModifiedBy>
  <cp:lastPrinted>2011-02-09T12:10:10Z</cp:lastPrinted>
  <dcterms:created xsi:type="dcterms:W3CDTF">2009-09-01T03:31:48Z</dcterms:created>
  <dcterms:modified xsi:type="dcterms:W3CDTF">2011-02-10T04:13:13Z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